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9180" windowHeight="4500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GENERAL" sheetId="101" r:id="rId6"/>
    <sheet name="GANADORES" sheetId="58660" r:id="rId7"/>
    <sheet name="HORARIO SABADO" sheetId="58659" r:id="rId8"/>
  </sheets>
  <calcPr calcId="125725"/>
</workbook>
</file>

<file path=xl/calcChain.xml><?xml version="1.0" encoding="utf-8"?>
<calcChain xmlns="http://schemas.openxmlformats.org/spreadsheetml/2006/main">
  <c r="F29" i="58656"/>
  <c r="G29" s="1"/>
  <c r="J29"/>
  <c r="X11" i="110"/>
  <c r="W11"/>
  <c r="V11"/>
  <c r="X10"/>
  <c r="W10"/>
  <c r="V10"/>
  <c r="F14"/>
  <c r="F13"/>
  <c r="F12"/>
  <c r="G12" s="1"/>
  <c r="G11"/>
  <c r="F11"/>
  <c r="F10"/>
  <c r="G10" s="1"/>
  <c r="F10" i="1" l="1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38" i="58659"/>
  <c r="F35"/>
  <c r="F34"/>
  <c r="F33"/>
  <c r="F32"/>
  <c r="F31"/>
  <c r="F30"/>
  <c r="F29"/>
  <c r="F28"/>
  <c r="F27"/>
  <c r="F25"/>
  <c r="F24"/>
  <c r="F23"/>
  <c r="F22"/>
  <c r="F21"/>
  <c r="F20"/>
  <c r="F19"/>
  <c r="F18"/>
  <c r="F16"/>
  <c r="F15"/>
  <c r="F14"/>
  <c r="F12"/>
  <c r="F11"/>
  <c r="F10"/>
  <c r="F9"/>
  <c r="F8"/>
  <c r="G38"/>
  <c r="J100" i="101" l="1"/>
  <c r="F101"/>
  <c r="J96"/>
  <c r="F46"/>
  <c r="J95"/>
  <c r="F22"/>
  <c r="J94"/>
  <c r="F32"/>
  <c r="J93"/>
  <c r="F54"/>
  <c r="J92"/>
  <c r="F100"/>
  <c r="J91"/>
  <c r="F99"/>
  <c r="J90"/>
  <c r="F96"/>
  <c r="J89"/>
  <c r="F97"/>
  <c r="J88"/>
  <c r="F92"/>
  <c r="J87"/>
  <c r="F94"/>
  <c r="J86"/>
  <c r="F98"/>
  <c r="J85"/>
  <c r="F93"/>
  <c r="J84"/>
  <c r="F84"/>
  <c r="J83"/>
  <c r="F85"/>
  <c r="J82"/>
  <c r="F88"/>
  <c r="J81"/>
  <c r="F68"/>
  <c r="J80"/>
  <c r="F95"/>
  <c r="J79"/>
  <c r="F90"/>
  <c r="J78"/>
  <c r="F91"/>
  <c r="J77"/>
  <c r="F78"/>
  <c r="J76"/>
  <c r="F73"/>
  <c r="J75"/>
  <c r="F89"/>
  <c r="J74"/>
  <c r="F70"/>
  <c r="J73"/>
  <c r="F76"/>
  <c r="J72"/>
  <c r="F87"/>
  <c r="J71"/>
  <c r="F71"/>
  <c r="J70"/>
  <c r="F79"/>
  <c r="J69"/>
  <c r="F65"/>
  <c r="J68"/>
  <c r="F81"/>
  <c r="J67"/>
  <c r="F75"/>
  <c r="J66"/>
  <c r="F59"/>
  <c r="J65"/>
  <c r="F72"/>
  <c r="J64"/>
  <c r="F52"/>
  <c r="J63"/>
  <c r="F69"/>
  <c r="J62"/>
  <c r="F61"/>
  <c r="J61"/>
  <c r="F48"/>
  <c r="J60"/>
  <c r="F86"/>
  <c r="J59"/>
  <c r="F83"/>
  <c r="J58"/>
  <c r="F82"/>
  <c r="J57"/>
  <c r="F77"/>
  <c r="J56"/>
  <c r="F63"/>
  <c r="J55"/>
  <c r="F74"/>
  <c r="J54"/>
  <c r="F67"/>
  <c r="J53"/>
  <c r="F58"/>
  <c r="J52"/>
  <c r="F57"/>
  <c r="J51"/>
  <c r="F50"/>
  <c r="J98"/>
  <c r="F66"/>
  <c r="J50"/>
  <c r="F56"/>
  <c r="J49"/>
  <c r="F64"/>
  <c r="J48"/>
  <c r="F53"/>
  <c r="J47"/>
  <c r="F51"/>
  <c r="J46"/>
  <c r="F55"/>
  <c r="J45"/>
  <c r="F43"/>
  <c r="J44"/>
  <c r="F42"/>
  <c r="J97"/>
  <c r="F31"/>
  <c r="J43"/>
  <c r="F41"/>
  <c r="J42"/>
  <c r="F34"/>
  <c r="J41"/>
  <c r="F80"/>
  <c r="J40"/>
  <c r="F62"/>
  <c r="J39"/>
  <c r="F49"/>
  <c r="J38"/>
  <c r="F60"/>
  <c r="J37"/>
  <c r="F40"/>
  <c r="J36"/>
  <c r="F45"/>
  <c r="J35"/>
  <c r="F29"/>
  <c r="J34"/>
  <c r="F39"/>
  <c r="J33"/>
  <c r="F37"/>
  <c r="J32"/>
  <c r="F47"/>
  <c r="J31"/>
  <c r="F44"/>
  <c r="J101"/>
  <c r="F35"/>
  <c r="J30"/>
  <c r="F33"/>
  <c r="J29"/>
  <c r="F36"/>
  <c r="J28"/>
  <c r="F25"/>
  <c r="J27"/>
  <c r="F38"/>
  <c r="J26"/>
  <c r="F26"/>
  <c r="J25"/>
  <c r="F19"/>
  <c r="J24"/>
  <c r="F12"/>
  <c r="J23"/>
  <c r="F20"/>
  <c r="J22"/>
  <c r="F30"/>
  <c r="J99"/>
  <c r="F18"/>
  <c r="J21"/>
  <c r="F21"/>
  <c r="J20"/>
  <c r="F15"/>
  <c r="J19"/>
  <c r="F24"/>
  <c r="J18"/>
  <c r="F17"/>
  <c r="J17"/>
  <c r="F28"/>
  <c r="J16"/>
  <c r="F27"/>
  <c r="J15"/>
  <c r="F16"/>
  <c r="J14"/>
  <c r="F23"/>
  <c r="J13"/>
  <c r="F13"/>
  <c r="J12"/>
  <c r="F10"/>
  <c r="F14"/>
  <c r="F11"/>
  <c r="G42" i="1" l="1"/>
  <c r="A38" i="58660" l="1"/>
  <c r="E17"/>
  <c r="D17"/>
  <c r="C17"/>
  <c r="B17"/>
  <c r="A17"/>
  <c r="J11" i="101"/>
  <c r="J10"/>
  <c r="J14" i="110"/>
  <c r="J13"/>
  <c r="J12"/>
  <c r="J11"/>
  <c r="F17" i="111"/>
  <c r="G17" s="1"/>
  <c r="F11"/>
  <c r="G11" s="1"/>
  <c r="F16"/>
  <c r="G16" s="1"/>
  <c r="F10"/>
  <c r="G10" s="1"/>
  <c r="F18"/>
  <c r="G18" s="1"/>
  <c r="F15"/>
  <c r="G15" s="1"/>
  <c r="J21"/>
  <c r="J20"/>
  <c r="J19"/>
  <c r="J18"/>
  <c r="J17"/>
  <c r="F14"/>
  <c r="G14" s="1"/>
  <c r="J16"/>
  <c r="F20"/>
  <c r="G20" s="1"/>
  <c r="J15"/>
  <c r="F13"/>
  <c r="G13" s="1"/>
  <c r="J14"/>
  <c r="F12"/>
  <c r="G12" s="1"/>
  <c r="J13"/>
  <c r="F19"/>
  <c r="G19" s="1"/>
  <c r="J12"/>
  <c r="J11"/>
  <c r="J10"/>
  <c r="F21"/>
  <c r="G21" s="1"/>
  <c r="F20" i="58656"/>
  <c r="G20" s="1"/>
  <c r="F18"/>
  <c r="G18" s="1"/>
  <c r="F23"/>
  <c r="G23" s="1"/>
  <c r="F25"/>
  <c r="G25" s="1"/>
  <c r="F27"/>
  <c r="G27" s="1"/>
  <c r="F14"/>
  <c r="G14" s="1"/>
  <c r="F24"/>
  <c r="G24" s="1"/>
  <c r="F16"/>
  <c r="G16" s="1"/>
  <c r="F10"/>
  <c r="G10" s="1"/>
  <c r="F11"/>
  <c r="G11" s="1"/>
  <c r="F12"/>
  <c r="G12" s="1"/>
  <c r="F15"/>
  <c r="G15" s="1"/>
  <c r="J28"/>
  <c r="J27"/>
  <c r="J26"/>
  <c r="F22"/>
  <c r="G22" s="1"/>
  <c r="J25"/>
  <c r="F26"/>
  <c r="G26" s="1"/>
  <c r="J24"/>
  <c r="F21"/>
  <c r="G21" s="1"/>
  <c r="J23"/>
  <c r="J22"/>
  <c r="J21"/>
  <c r="J20"/>
  <c r="J19"/>
  <c r="J18"/>
  <c r="J17"/>
  <c r="F17"/>
  <c r="G17" s="1"/>
  <c r="J16"/>
  <c r="F13"/>
  <c r="G13" s="1"/>
  <c r="J15"/>
  <c r="J14"/>
  <c r="J12"/>
  <c r="J13"/>
  <c r="F28"/>
  <c r="G28" s="1"/>
  <c r="J11"/>
  <c r="F19"/>
  <c r="G19" s="1"/>
  <c r="J10"/>
  <c r="J30" i="64"/>
  <c r="J29"/>
  <c r="J28"/>
  <c r="J27"/>
  <c r="J26"/>
  <c r="J25"/>
  <c r="F13"/>
  <c r="G13" s="1"/>
  <c r="F20"/>
  <c r="G20" s="1"/>
  <c r="F19"/>
  <c r="G19" s="1"/>
  <c r="F29"/>
  <c r="G29" s="1"/>
  <c r="F12"/>
  <c r="G12" s="1"/>
  <c r="F21"/>
  <c r="G21" s="1"/>
  <c r="F23"/>
  <c r="G23" s="1"/>
  <c r="F11"/>
  <c r="G11" s="1"/>
  <c r="F28"/>
  <c r="G28" s="1"/>
  <c r="F27"/>
  <c r="G27" s="1"/>
  <c r="F10"/>
  <c r="G10" s="1"/>
  <c r="F30"/>
  <c r="G30" s="1"/>
  <c r="F24"/>
  <c r="G24" s="1"/>
  <c r="F26"/>
  <c r="G26" s="1"/>
  <c r="F17"/>
  <c r="G17" s="1"/>
  <c r="F15"/>
  <c r="G15" s="1"/>
  <c r="F22"/>
  <c r="G22" s="1"/>
  <c r="F25"/>
  <c r="G25" s="1"/>
  <c r="F18"/>
  <c r="G18" s="1"/>
  <c r="F14"/>
  <c r="G14" s="1"/>
  <c r="F16"/>
  <c r="G16" s="1"/>
  <c r="G40" i="1"/>
  <c r="G41"/>
  <c r="G38"/>
  <c r="G12"/>
  <c r="G35"/>
  <c r="G25"/>
  <c r="G26"/>
  <c r="G15"/>
  <c r="G31"/>
  <c r="G29"/>
  <c r="G14"/>
  <c r="G22"/>
  <c r="G21"/>
  <c r="G13"/>
  <c r="G33"/>
  <c r="G11"/>
  <c r="G34"/>
  <c r="G43"/>
  <c r="G20"/>
  <c r="G36"/>
  <c r="G37"/>
  <c r="G30"/>
  <c r="G28"/>
  <c r="G27"/>
  <c r="G32"/>
  <c r="G19"/>
  <c r="G39"/>
  <c r="G10"/>
  <c r="G24"/>
  <c r="G18"/>
  <c r="G23"/>
  <c r="G16"/>
  <c r="F17" i="58660" l="1"/>
  <c r="G17" s="1"/>
  <c r="J24" i="64" l="1"/>
  <c r="J23"/>
  <c r="J22"/>
  <c r="J21"/>
  <c r="J20"/>
  <c r="J19"/>
  <c r="G17" i="1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G13" i="110" l="1"/>
  <c r="G14"/>
  <c r="F12" i="58660" l="1"/>
  <c r="F11"/>
  <c r="F10"/>
  <c r="J18" i="64" l="1"/>
  <c r="J17"/>
  <c r="J16"/>
  <c r="J15"/>
  <c r="J12"/>
  <c r="J13"/>
  <c r="J11"/>
  <c r="J14"/>
  <c r="A3" i="111" l="1"/>
  <c r="A3" i="58656" l="1"/>
  <c r="V10" i="1" l="1"/>
  <c r="V11"/>
  <c r="J10" i="110" l="1"/>
  <c r="E40" i="58660"/>
  <c r="D40"/>
  <c r="C40"/>
  <c r="B40"/>
  <c r="A40"/>
  <c r="A4"/>
  <c r="X10" i="1"/>
  <c r="X11"/>
  <c r="W10"/>
  <c r="W11"/>
  <c r="J25"/>
  <c r="J24"/>
  <c r="J23"/>
  <c r="J22"/>
  <c r="J21"/>
  <c r="J20"/>
  <c r="J19"/>
  <c r="J18"/>
  <c r="J17"/>
  <c r="A7" i="110"/>
  <c r="A5"/>
  <c r="A3"/>
  <c r="A7" i="111"/>
  <c r="A5"/>
  <c r="A7" i="58656"/>
  <c r="A5"/>
  <c r="A7" i="64"/>
  <c r="A5"/>
  <c r="A4"/>
  <c r="A4" i="58656" s="1"/>
  <c r="A4" i="111" s="1"/>
  <c r="A4" i="110" s="1"/>
  <c r="A3" i="64"/>
  <c r="X13"/>
  <c r="W13"/>
  <c r="V13"/>
  <c r="X12"/>
  <c r="W12"/>
  <c r="V12"/>
  <c r="J16" i="1"/>
  <c r="J15"/>
  <c r="J14"/>
  <c r="J13"/>
  <c r="J12"/>
  <c r="J11"/>
  <c r="J10"/>
  <c r="J10" i="64"/>
  <c r="A3" i="58660"/>
  <c r="A5"/>
  <c r="A7"/>
  <c r="A22"/>
  <c r="B22"/>
  <c r="C22"/>
  <c r="D22"/>
  <c r="E22"/>
  <c r="A23"/>
  <c r="B23"/>
  <c r="C23"/>
  <c r="D23"/>
  <c r="E23"/>
  <c r="A24"/>
  <c r="B24"/>
  <c r="C24"/>
  <c r="D24"/>
  <c r="E24"/>
  <c r="A28"/>
  <c r="B28"/>
  <c r="C28"/>
  <c r="D28"/>
  <c r="E28"/>
  <c r="A29"/>
  <c r="B29"/>
  <c r="C29"/>
  <c r="D29"/>
  <c r="E29"/>
  <c r="A30"/>
  <c r="B30"/>
  <c r="C30"/>
  <c r="D30"/>
  <c r="E30"/>
  <c r="A34"/>
  <c r="B34"/>
  <c r="C34"/>
  <c r="D34"/>
  <c r="E34"/>
  <c r="A35"/>
  <c r="B35"/>
  <c r="C35"/>
  <c r="D35"/>
  <c r="E35"/>
  <c r="A36"/>
  <c r="B36"/>
  <c r="C36"/>
  <c r="D36"/>
  <c r="E36"/>
  <c r="A41"/>
  <c r="B41"/>
  <c r="C41"/>
  <c r="D41"/>
  <c r="E41"/>
  <c r="A3" i="101"/>
  <c r="A4"/>
  <c r="A5"/>
  <c r="A7"/>
  <c r="F35" i="58660" l="1"/>
  <c r="G35" s="1"/>
  <c r="F34"/>
  <c r="G34" s="1"/>
  <c r="F40"/>
  <c r="G40" s="1"/>
  <c r="F36"/>
  <c r="G36" s="1"/>
  <c r="F29"/>
  <c r="G29" s="1"/>
  <c r="F30"/>
  <c r="G30" s="1"/>
  <c r="F28"/>
  <c r="G28" s="1"/>
  <c r="F23"/>
  <c r="G23" s="1"/>
  <c r="F24"/>
  <c r="G24" s="1"/>
  <c r="F41"/>
  <c r="G41" s="1"/>
  <c r="F22"/>
  <c r="G22" s="1"/>
</calcChain>
</file>

<file path=xl/sharedStrings.xml><?xml version="1.0" encoding="utf-8"?>
<sst xmlns="http://schemas.openxmlformats.org/spreadsheetml/2006/main" count="819" uniqueCount="259">
  <si>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</si>
  <si>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</si>
  <si>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</si>
  <si>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</si>
  <si>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</si>
  <si>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</si>
  <si>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</si>
  <si>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</si>
  <si>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</si>
  <si>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CABALLEROS CATEGORIA 0-9</t>
  </si>
  <si>
    <t>CABALLEROS CATEGORIA 10-16</t>
  </si>
  <si>
    <t>CABALLEROS CATEGORIA 25-36</t>
  </si>
  <si>
    <t>--</t>
  </si>
  <si>
    <t>CLUB</t>
  </si>
  <si>
    <t>JUGADORA</t>
  </si>
  <si>
    <t>FECHA NAC</t>
  </si>
  <si>
    <t>EDAD</t>
  </si>
  <si>
    <t>SIN VENTAJA GENERAL</t>
  </si>
  <si>
    <t>CABALLEROS CATEGORIA 17-24</t>
  </si>
  <si>
    <t>F. NAC</t>
  </si>
  <si>
    <t>DESEMP</t>
  </si>
  <si>
    <t>Ult. 9 H.</t>
  </si>
  <si>
    <t>Ult. 6 H.</t>
  </si>
  <si>
    <t>Ult. 3 H.</t>
  </si>
  <si>
    <t>1° S.V.</t>
  </si>
  <si>
    <t>2° S.V.</t>
  </si>
  <si>
    <t>CV</t>
  </si>
  <si>
    <t>CN</t>
  </si>
  <si>
    <t>3° S.V.</t>
  </si>
  <si>
    <t>CABALLEROS CATEGORIA HASTA 9</t>
  </si>
  <si>
    <t>2° SCARTCH</t>
  </si>
  <si>
    <t xml:space="preserve">PABON LUCAS                   </t>
  </si>
  <si>
    <t>CEGL</t>
  </si>
  <si>
    <t>MARTINEZ HERNAN RAFAEL</t>
  </si>
  <si>
    <t>CMDP</t>
  </si>
  <si>
    <t>RAMACCIOTTI GONZALO</t>
  </si>
  <si>
    <t>MDPGC</t>
  </si>
  <si>
    <t>NGC</t>
  </si>
  <si>
    <t>HEIZENREDER PABLO GUILLERMO</t>
  </si>
  <si>
    <t>VGGC</t>
  </si>
  <si>
    <t>BARBERO PABLO DANIEL</t>
  </si>
  <si>
    <t>MAISONNAVE JUAN PABLO</t>
  </si>
  <si>
    <t>PARODI ANTONIO</t>
  </si>
  <si>
    <t>SPGC</t>
  </si>
  <si>
    <t xml:space="preserve">OLIVERI FERNANDO FABIAN       </t>
  </si>
  <si>
    <t xml:space="preserve">ALCARAZ MAXIMILIANO           </t>
  </si>
  <si>
    <t>CG</t>
  </si>
  <si>
    <t xml:space="preserve">ZANETTA LEANDRO               </t>
  </si>
  <si>
    <t>BOLY ALFREDO (H)</t>
  </si>
  <si>
    <t>MURGIER IGNACIO</t>
  </si>
  <si>
    <t>GAIDO JORGE ALEJANDRO</t>
  </si>
  <si>
    <t xml:space="preserve">RODRIGUEZ JUAN LORENZO        </t>
  </si>
  <si>
    <t>GIORGIO SEBASTIAN ANDRES</t>
  </si>
  <si>
    <t>PAILHE MANUEL</t>
  </si>
  <si>
    <t xml:space="preserve">RODRIGUES SERGIO ADRIAN       </t>
  </si>
  <si>
    <t xml:space="preserve">NUÑEZ SEGUNDO GUSTAVO         </t>
  </si>
  <si>
    <t xml:space="preserve">SUAREZ FELIPE DANIEL          </t>
  </si>
  <si>
    <t>CSCPGB</t>
  </si>
  <si>
    <t>FUNARO IGNACIO</t>
  </si>
  <si>
    <t>EVTGC</t>
  </si>
  <si>
    <t>SFILIO GERMAN DARIO</t>
  </si>
  <si>
    <t>TGC</t>
  </si>
  <si>
    <t xml:space="preserve">ZARATE GERARDO                </t>
  </si>
  <si>
    <t xml:space="preserve">DOMINGUEZ CARLOS              </t>
  </si>
  <si>
    <t>FERNANDEZ PATRICIO</t>
  </si>
  <si>
    <t xml:space="preserve">QUINTANA FABIAN               </t>
  </si>
  <si>
    <t>MINUE PEDRO</t>
  </si>
  <si>
    <t>LPSA</t>
  </si>
  <si>
    <t>COUVILLIER OSCAR</t>
  </si>
  <si>
    <t xml:space="preserve">ROMANYSZYN FERNANDO CARLOS    </t>
  </si>
  <si>
    <t>CARROZZINO JAVIER HORACIO</t>
  </si>
  <si>
    <t xml:space="preserve">MURILLO CLAUDIO               </t>
  </si>
  <si>
    <t>RANDAZZO MARTIN EDGARDO</t>
  </si>
  <si>
    <t>SFILIO ALFREDO DARIO</t>
  </si>
  <si>
    <t xml:space="preserve">MARTIN NESTOR FABIAN          </t>
  </si>
  <si>
    <t xml:space="preserve">PRIETO CESAR                  </t>
  </si>
  <si>
    <t xml:space="preserve">MOLARES MIGUEL ANGEL          </t>
  </si>
  <si>
    <t xml:space="preserve">SETZES OSCAR ANGEL            </t>
  </si>
  <si>
    <t xml:space="preserve">DIMURO JUAN MARTIN            </t>
  </si>
  <si>
    <t>STABILE MIGUEL ANGEL</t>
  </si>
  <si>
    <t xml:space="preserve">BEPMALE LEONARDO              </t>
  </si>
  <si>
    <t>STGC</t>
  </si>
  <si>
    <t xml:space="preserve">BOYNE DANIEL CESAR            </t>
  </si>
  <si>
    <t xml:space="preserve">PANDOLFI FEDERICO             </t>
  </si>
  <si>
    <t xml:space="preserve">PINTOS JORGE ALBERTO          </t>
  </si>
  <si>
    <t xml:space="preserve">SIMIELE PABLO AGUSTIN         </t>
  </si>
  <si>
    <t xml:space="preserve">PEREYRA IRAOLA MIGUEL MARIANO </t>
  </si>
  <si>
    <t xml:space="preserve">MATIUCCI ROBERTO              </t>
  </si>
  <si>
    <t xml:space="preserve">TOLOSA FABIO                  </t>
  </si>
  <si>
    <t xml:space="preserve">LEGUIZA JUAN EDUARDO          </t>
  </si>
  <si>
    <t xml:space="preserve">SOTELO MARIO ANIBAL           </t>
  </si>
  <si>
    <t xml:space="preserve">RICCHEZZA ANRONIO OSVALDO     </t>
  </si>
  <si>
    <t xml:space="preserve">LUCIANO RICARDO SALVADOR      </t>
  </si>
  <si>
    <t>BOZZO LETICIA</t>
  </si>
  <si>
    <t xml:space="preserve">SOCHOR ESTELA                 </t>
  </si>
  <si>
    <t>FEDERACION REGIONAL DE GOLF MAR Y SIERRAS</t>
  </si>
  <si>
    <t>MURILLO CLAUDIO</t>
  </si>
  <si>
    <t>ZANETTA LEANDRO</t>
  </si>
  <si>
    <t>RODRIGUEZ JUAN LORENZO</t>
  </si>
  <si>
    <t>SUAREZ FELIPE DANIEL</t>
  </si>
  <si>
    <t>ALCARAZ MAXIMILIANO</t>
  </si>
  <si>
    <t>LUCIANO RICARDO SALVADOR</t>
  </si>
  <si>
    <t>PEREYRA IRAOLA MIGUEL MARIANO</t>
  </si>
  <si>
    <t>OCHOA HECTOR RAUL</t>
  </si>
  <si>
    <t>DIMURO JUAN MARTIN</t>
  </si>
  <si>
    <t>BURGOS JUAN CARLOS</t>
  </si>
  <si>
    <t>ZARATE GERARDO</t>
  </si>
  <si>
    <t>TOLOSA FABIO</t>
  </si>
  <si>
    <t>SIMIELE PABLO AGUSTIN</t>
  </si>
  <si>
    <t>QUINTANA FABIAN</t>
  </si>
  <si>
    <t>PINTOS JORGE ALBERTO</t>
  </si>
  <si>
    <t>PANDOLFI FEDERICO</t>
  </si>
  <si>
    <t>PRIETO CESAR</t>
  </si>
  <si>
    <t>DOMINGUEZ CARLOS</t>
  </si>
  <si>
    <t>BEPMALE LEONARDO</t>
  </si>
  <si>
    <t>BOYNE DANIEL CESAR</t>
  </si>
  <si>
    <t>SETZES OSCAR ANGEL</t>
  </si>
  <si>
    <t>MATIUCCI ROBERTO</t>
  </si>
  <si>
    <t>RODRIGUES SERGIO ADRIAN</t>
  </si>
  <si>
    <t>PREZIOSO LUCIANO MARTIN</t>
  </si>
  <si>
    <t>MOLARES MIGUEL ANGEL</t>
  </si>
  <si>
    <t>SOCHOR ESTELA</t>
  </si>
  <si>
    <t>PABON LUCAS</t>
  </si>
  <si>
    <t>ARANA RAMIRO</t>
  </si>
  <si>
    <t>PATTI SEBASTIAN</t>
  </si>
  <si>
    <t>PARASUCO FORTURELLA MARIANO</t>
  </si>
  <si>
    <t>MALVICA FRANCO</t>
  </si>
  <si>
    <t>MEYER ARANA CRISTIAN</t>
  </si>
  <si>
    <t>MELARA GASTON</t>
  </si>
  <si>
    <t xml:space="preserve">ARRUTI JOSE LUIS              </t>
  </si>
  <si>
    <t xml:space="preserve">CARREÑO  ALVARO               </t>
  </si>
  <si>
    <t xml:space="preserve">CONFORTI JOSE LUIS            </t>
  </si>
  <si>
    <t>NAZABAL JUAN IGNACIO</t>
  </si>
  <si>
    <t xml:space="preserve">PASTOR MAXIMILIANO            </t>
  </si>
  <si>
    <t xml:space="preserve">SEGONDS MARIANO               </t>
  </si>
  <si>
    <t xml:space="preserve">MOLINA AMPUERO NELSON HERNAN  </t>
  </si>
  <si>
    <t>PAPUCCIO CLAUDIO ALBERTO</t>
  </si>
  <si>
    <t>EL VALLE DE TANDIL</t>
  </si>
  <si>
    <t>GOLF CLUB</t>
  </si>
  <si>
    <t>7° FECHA DE MAYORES</t>
  </si>
  <si>
    <t>SABADO 26 DE OCTUBRE DE 2019</t>
  </si>
  <si>
    <t>GUARESTI MAURICIO JAVIER</t>
  </si>
  <si>
    <t xml:space="preserve">PALENCIA SERGIO               </t>
  </si>
  <si>
    <t xml:space="preserve">JARQUE JULIAN                 </t>
  </si>
  <si>
    <t xml:space="preserve">LOPEZ BADRA PABLO             </t>
  </si>
  <si>
    <t xml:space="preserve">DIP GUSTAVO                   </t>
  </si>
  <si>
    <t xml:space="preserve">TRAMA GONZALO                 </t>
  </si>
  <si>
    <t xml:space="preserve">CABRELLI DIEGO                </t>
  </si>
  <si>
    <t>MONTEIRO RUBEN OSVALDO</t>
  </si>
  <si>
    <t xml:space="preserve">PEREDO PABLO                  </t>
  </si>
  <si>
    <t xml:space="preserve">DE GALVAGNI JORGE ALBERTO     </t>
  </si>
  <si>
    <t>COBO RAMIRO</t>
  </si>
  <si>
    <t xml:space="preserve">HOMPS BERNARDO                </t>
  </si>
  <si>
    <t xml:space="preserve">MARTIARENA MARIO ESTEBAN      </t>
  </si>
  <si>
    <t xml:space="preserve">SCARUZZI SERGIO AMAURY        </t>
  </si>
  <si>
    <t xml:space="preserve">PASOLINI CARLOS               </t>
  </si>
  <si>
    <t xml:space="preserve">GUIÑAZU ALBERTO               </t>
  </si>
  <si>
    <t>FUHR JORGE ALBERTO</t>
  </si>
  <si>
    <t xml:space="preserve">CORRAL CARLOS ADRIAN          </t>
  </si>
  <si>
    <t xml:space="preserve">GRECO GASTON                  </t>
  </si>
  <si>
    <t>MARIN ENRIQUE</t>
  </si>
  <si>
    <t>SAEZ CLAUDIO</t>
  </si>
  <si>
    <t xml:space="preserve">TARIFA ARENAS  JUAN PABLO     </t>
  </si>
  <si>
    <t xml:space="preserve">ARAUJO GUILLERMO              </t>
  </si>
  <si>
    <t xml:space="preserve">MARTINEZ VAZQUEZ MARIANO      </t>
  </si>
  <si>
    <t>LAUGE LUIS MARIA</t>
  </si>
  <si>
    <t xml:space="preserve">MENDEZ JORGE MARTIN           </t>
  </si>
  <si>
    <t xml:space="preserve">ARMANI WALTER                 </t>
  </si>
  <si>
    <t>AIZENBERG GABRIEL</t>
  </si>
  <si>
    <t>FERRARI NESTOR</t>
  </si>
  <si>
    <t xml:space="preserve">BIGOT JOSE ROBERTO            </t>
  </si>
  <si>
    <t xml:space="preserve">MARTINEZ IGNACIO              </t>
  </si>
  <si>
    <t xml:space="preserve">ALTAMIRANO HUGO               </t>
  </si>
  <si>
    <t xml:space="preserve">BAIMLER MIGUEL ANGEL          </t>
  </si>
  <si>
    <t xml:space="preserve">CARRION ARNALDO DARIO         </t>
  </si>
  <si>
    <t xml:space="preserve">ROBLES NORMAN ALBERTO         </t>
  </si>
  <si>
    <t xml:space="preserve">TORNATORE JORGE               </t>
  </si>
  <si>
    <t>KEIMEL JOSE ARMANDO</t>
  </si>
  <si>
    <t xml:space="preserve">RUVIRA ULISES                 </t>
  </si>
  <si>
    <t xml:space="preserve">URRETAVIZCAYA HORACIO         </t>
  </si>
  <si>
    <t xml:space="preserve">POSSAK MARCOS                 </t>
  </si>
  <si>
    <t xml:space="preserve">MASONI AMALIA                 </t>
  </si>
  <si>
    <t>BOZZO MARIA EUGENIA</t>
  </si>
  <si>
    <t xml:space="preserve">MACAGGI GRACIELA              </t>
  </si>
  <si>
    <t xml:space="preserve">EQUIZA IRENE                  </t>
  </si>
  <si>
    <t xml:space="preserve">ZABALZA VALERIA               </t>
  </si>
  <si>
    <t>DAMAS CATEGORIA UNICA</t>
  </si>
  <si>
    <t>7° FECHA DEL RANKING DE MAYORES</t>
  </si>
  <si>
    <t>HOYO 1</t>
  </si>
  <si>
    <t>SALVATI STEFANO</t>
  </si>
  <si>
    <t>PALENCIA SERGIO</t>
  </si>
  <si>
    <t>BIGOT JOSE ROBERTO</t>
  </si>
  <si>
    <t>MARTIARENA MARIO ESTEBAN</t>
  </si>
  <si>
    <t>LOPEZ BADRA PABLO</t>
  </si>
  <si>
    <t>SOTELO MARIO ANIBAL</t>
  </si>
  <si>
    <t>SCARUZZI SERGIO</t>
  </si>
  <si>
    <t>DIP GUSTAVO</t>
  </si>
  <si>
    <t>MARTIN NESTOR FABIAN</t>
  </si>
  <si>
    <t>PASOLINI CARLOS</t>
  </si>
  <si>
    <t>LEGUIZA JUAN</t>
  </si>
  <si>
    <t>PASTOR MAXIMILIANO</t>
  </si>
  <si>
    <t>OLIVERI FABIAN</t>
  </si>
  <si>
    <t>CORRAL CARLOS ADRIAN</t>
  </si>
  <si>
    <t>NUÑEZ SEGUNDO</t>
  </si>
  <si>
    <t>ARAUJO GUILLERMO</t>
  </si>
  <si>
    <t>PEREDO PABLO</t>
  </si>
  <si>
    <t>GONZALEZ CARLOS GUSTAVO</t>
  </si>
  <si>
    <t>ARMANI WALTER</t>
  </si>
  <si>
    <t>GRECO GASTON</t>
  </si>
  <si>
    <t>TORNATORE JORGE</t>
  </si>
  <si>
    <t>SLAVIN ADRIANA</t>
  </si>
  <si>
    <t>R. CONSOLI GEORGE</t>
  </si>
  <si>
    <t>CARREÑO ALVARO</t>
  </si>
  <si>
    <t>CABRELLI DIEGO</t>
  </si>
  <si>
    <t>RAMALLO ARIEL</t>
  </si>
  <si>
    <t>CARRION ARNALDO</t>
  </si>
  <si>
    <t>ZABALZA VALERIA</t>
  </si>
  <si>
    <t>RUVIRA ULISES</t>
  </si>
  <si>
    <t>URRETAVIZCAYA HORACIO</t>
  </si>
  <si>
    <t>MENDEZ JORGE MARTIN</t>
  </si>
  <si>
    <t>TOBLER GASTON</t>
  </si>
  <si>
    <t>PAPUCCIO CLAUDIO</t>
  </si>
  <si>
    <t>MOLINA AMPUERO NELSON HERNAN</t>
  </si>
  <si>
    <t>MONTEIRO RUBEN</t>
  </si>
  <si>
    <t>RICCHEZZA ANTONIO</t>
  </si>
  <si>
    <t>MACAGGI GRACIELA</t>
  </si>
  <si>
    <t>EQUIZA IRENE</t>
  </si>
  <si>
    <t>NAZABAL JUAN</t>
  </si>
  <si>
    <t>HOMPS BERNARDO</t>
  </si>
  <si>
    <t>MASONI AMALIA</t>
  </si>
  <si>
    <t>GUIÑAZU ALBERTO</t>
  </si>
  <si>
    <t>TRONCOSO GUILLERMO</t>
  </si>
  <si>
    <t>BAIMLER MIGUEL ANGEL</t>
  </si>
  <si>
    <t>ALTAMIRANO HUGO</t>
  </si>
  <si>
    <t>REYNAL O CONNOR MARIANO</t>
  </si>
  <si>
    <t>TRAMA GONZALO</t>
  </si>
  <si>
    <t>ARRUTI JOSE LUIS</t>
  </si>
  <si>
    <t>ROMANYSZYN FERNANDO CARLOS</t>
  </si>
  <si>
    <t>TARIFA JUAN PABLO</t>
  </si>
  <si>
    <t>DE GALVAGNI JORGE ALBERTO</t>
  </si>
  <si>
    <t>MARTINEZ VAZQUEZ MARIANO</t>
  </si>
  <si>
    <t>JARQUE JULIAN</t>
  </si>
  <si>
    <t>POSSAK MARCOS</t>
  </si>
  <si>
    <t>ROBLES NORMAN ALBERTO</t>
  </si>
  <si>
    <t>SCAMINACCI HUGO ALBERTO</t>
  </si>
  <si>
    <t>CONFORTI JOSE LUIS</t>
  </si>
  <si>
    <t>TUCCELLA GABRIEL</t>
  </si>
  <si>
    <t>MARTINEZ IGNACIO</t>
  </si>
  <si>
    <t>SEGONDS MARIANO</t>
  </si>
  <si>
    <t>D</t>
  </si>
  <si>
    <t>E</t>
  </si>
  <si>
    <t>S</t>
  </si>
  <si>
    <t>R 3.3.b</t>
  </si>
  <si>
    <t>P</t>
  </si>
  <si>
    <t>T</t>
  </si>
  <si>
    <t>DESIERTO</t>
  </si>
  <si>
    <t>STELLA</t>
  </si>
  <si>
    <t>AMALIA</t>
  </si>
  <si>
    <t>NETO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</si>
</sst>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[$-2C0A]General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rgb="FF0000FF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2"/>
      <color indexed="17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4" fillId="0" borderId="0"/>
    <xf numFmtId="0" fontId="24" fillId="0" borderId="0"/>
    <xf numFmtId="0" fontId="14" fillId="0" borderId="0"/>
    <xf numFmtId="0" fontId="1" fillId="0" borderId="0"/>
    <xf numFmtId="165" fontId="25" fillId="0" borderId="0"/>
    <xf numFmtId="43" fontId="14" fillId="0" borderId="0" applyFont="0" applyFill="0" applyBorder="0" applyAlignment="0" applyProtection="0"/>
    <xf numFmtId="0" fontId="27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2" fillId="0" borderId="0" xfId="0" applyNumberFormat="1" applyFont="1"/>
    <xf numFmtId="0" fontId="13" fillId="0" borderId="0" xfId="0" applyFont="1"/>
    <xf numFmtId="0" fontId="15" fillId="0" borderId="3" xfId="0" applyFont="1" applyFill="1" applyBorder="1"/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Fill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4" fontId="2" fillId="0" borderId="0" xfId="0" applyNumberFormat="1" applyFont="1"/>
    <xf numFmtId="164" fontId="4" fillId="0" borderId="14" xfId="0" applyNumberFormat="1" applyFont="1" applyBorder="1" applyAlignment="1">
      <alignment horizontal="center"/>
    </xf>
    <xf numFmtId="164" fontId="13" fillId="0" borderId="16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4" borderId="1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5" fillId="0" borderId="22" xfId="0" applyFont="1" applyFill="1" applyBorder="1"/>
    <xf numFmtId="0" fontId="26" fillId="4" borderId="21" xfId="0" applyFont="1" applyFill="1" applyBorder="1"/>
    <xf numFmtId="0" fontId="26" fillId="4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29" fillId="0" borderId="0" xfId="0" applyFont="1"/>
    <xf numFmtId="0" fontId="14" fillId="0" borderId="0" xfId="0" applyFont="1"/>
    <xf numFmtId="0" fontId="20" fillId="0" borderId="0" xfId="0" applyFont="1" applyFill="1" applyAlignment="1">
      <alignment horizontal="center"/>
    </xf>
    <xf numFmtId="0" fontId="6" fillId="0" borderId="15" xfId="0" quotePrefix="1" applyFont="1" applyFill="1" applyBorder="1" applyAlignment="1">
      <alignment horizontal="center"/>
    </xf>
    <xf numFmtId="0" fontId="33" fillId="0" borderId="0" xfId="0" applyFont="1" applyBorder="1"/>
    <xf numFmtId="0" fontId="33" fillId="0" borderId="0" xfId="0" applyFont="1"/>
    <xf numFmtId="20" fontId="20" fillId="0" borderId="21" xfId="0" applyNumberFormat="1" applyFont="1" applyFill="1" applyBorder="1" applyAlignment="1">
      <alignment horizontal="center"/>
    </xf>
    <xf numFmtId="0" fontId="14" fillId="0" borderId="7" xfId="0" applyFont="1" applyFill="1" applyBorder="1"/>
    <xf numFmtId="0" fontId="14" fillId="0" borderId="13" xfId="0" applyFont="1" applyFill="1" applyBorder="1"/>
    <xf numFmtId="20" fontId="20" fillId="0" borderId="10" xfId="0" applyNumberFormat="1" applyFont="1" applyFill="1" applyBorder="1" applyAlignment="1">
      <alignment horizontal="center"/>
    </xf>
    <xf numFmtId="0" fontId="14" fillId="0" borderId="4" xfId="0" applyFont="1" applyFill="1" applyBorder="1"/>
    <xf numFmtId="0" fontId="14" fillId="0" borderId="3" xfId="0" applyFont="1" applyFill="1" applyBorder="1"/>
    <xf numFmtId="0" fontId="14" fillId="0" borderId="16" xfId="0" applyFont="1" applyFill="1" applyBorder="1"/>
    <xf numFmtId="20" fontId="20" fillId="0" borderId="8" xfId="0" applyNumberFormat="1" applyFont="1" applyFill="1" applyBorder="1" applyAlignment="1">
      <alignment horizontal="center"/>
    </xf>
    <xf numFmtId="0" fontId="14" fillId="0" borderId="23" xfId="0" applyFont="1" applyFill="1" applyBorder="1"/>
    <xf numFmtId="0" fontId="14" fillId="0" borderId="5" xfId="0" applyFont="1" applyFill="1" applyBorder="1"/>
    <xf numFmtId="0" fontId="14" fillId="0" borderId="6" xfId="0" applyFont="1" applyFill="1" applyBorder="1"/>
    <xf numFmtId="0" fontId="34" fillId="9" borderId="1" xfId="0" applyFont="1" applyFill="1" applyBorder="1" applyAlignment="1">
      <alignment horizontal="center"/>
    </xf>
    <xf numFmtId="0" fontId="7" fillId="0" borderId="23" xfId="0" applyFont="1" applyFill="1" applyBorder="1"/>
    <xf numFmtId="0" fontId="12" fillId="0" borderId="25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6" fillId="4" borderId="15" xfId="0" quotePrefix="1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7" fillId="0" borderId="2" xfId="0" quotePrefix="1" applyFont="1" applyFill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7" fillId="0" borderId="2" xfId="0" quotePrefix="1" applyFont="1" applyBorder="1" applyAlignment="1">
      <alignment horizontal="center"/>
    </xf>
    <xf numFmtId="0" fontId="6" fillId="0" borderId="26" xfId="0" quotePrefix="1" applyFont="1" applyFill="1" applyBorder="1" applyAlignment="1">
      <alignment horizontal="center"/>
    </xf>
    <xf numFmtId="0" fontId="7" fillId="10" borderId="4" xfId="0" applyFont="1" applyFill="1" applyBorder="1"/>
    <xf numFmtId="0" fontId="7" fillId="10" borderId="23" xfId="0" applyFont="1" applyFill="1" applyBorder="1"/>
    <xf numFmtId="0" fontId="8" fillId="5" borderId="25" xfId="0" applyFont="1" applyFill="1" applyBorder="1" applyAlignment="1">
      <alignment horizontal="center"/>
    </xf>
    <xf numFmtId="0" fontId="36" fillId="4" borderId="24" xfId="0" applyFont="1" applyFill="1" applyBorder="1"/>
    <xf numFmtId="0" fontId="36" fillId="4" borderId="16" xfId="0" applyFont="1" applyFill="1" applyBorder="1"/>
    <xf numFmtId="0" fontId="36" fillId="4" borderId="3" xfId="0" applyFont="1" applyFill="1" applyBorder="1"/>
    <xf numFmtId="0" fontId="4" fillId="2" borderId="1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2" fillId="8" borderId="18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0" fontId="32" fillId="8" borderId="14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0" fillId="6" borderId="18" xfId="0" applyFont="1" applyFill="1" applyBorder="1" applyAlignment="1">
      <alignment horizontal="center"/>
    </xf>
    <xf numFmtId="0" fontId="30" fillId="6" borderId="17" xfId="0" applyFont="1" applyFill="1" applyBorder="1" applyAlignment="1">
      <alignment horizontal="center"/>
    </xf>
    <xf numFmtId="0" fontId="30" fillId="6" borderId="14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</cellXfs>
  <cellStyles count="8">
    <cellStyle name="Excel Built-in Normal" xfId="2"/>
    <cellStyle name="Excel Built-in Normal 2" xfId="5"/>
    <cellStyle name="Millares 2" xfId="6"/>
    <cellStyle name="Normal" xfId="0" builtinId="0"/>
    <cellStyle name="Normal 2" xfId="1"/>
    <cellStyle name="Normal 2 2" xfId="3"/>
    <cellStyle name="Normal 3" xfId="4"/>
    <cellStyle name="Normal 4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6"/>
  <sheetViews>
    <sheetView tabSelected="1" zoomScale="70" zoomScaleNormal="70" workbookViewId="0">
      <selection sqref="A1:G1"/>
    </sheetView>
  </sheetViews>
  <sheetFormatPr baseColWidth="10" defaultRowHeight="18.75"/>
  <cols>
    <col min="1" max="1" width="51.7109375" style="1" bestFit="1" customWidth="1"/>
    <col min="2" max="2" width="9.7109375" style="1" customWidth="1"/>
    <col min="3" max="7" width="6.7109375" style="2" customWidth="1"/>
    <col min="8" max="8" width="12.85546875" style="39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hidden="1" customWidth="1"/>
    <col min="26" max="16384" width="11.42578125" style="1"/>
  </cols>
  <sheetData>
    <row r="1" spans="1:24" ht="30.75">
      <c r="A1" s="94" t="s">
        <v>7</v>
      </c>
      <c r="B1" s="94"/>
      <c r="C1" s="94"/>
      <c r="D1" s="94"/>
      <c r="E1" s="94"/>
      <c r="F1" s="94"/>
      <c r="G1" s="94"/>
      <c r="L1" s="36">
        <v>9</v>
      </c>
    </row>
    <row r="2" spans="1:24" ht="30.75">
      <c r="A2" s="94" t="s">
        <v>8</v>
      </c>
      <c r="B2" s="94"/>
      <c r="C2" s="94"/>
      <c r="D2" s="94"/>
      <c r="E2" s="94"/>
      <c r="F2" s="94"/>
      <c r="G2" s="94"/>
    </row>
    <row r="3" spans="1:24" ht="25.5">
      <c r="A3" s="97" t="s">
        <v>137</v>
      </c>
      <c r="B3" s="97"/>
      <c r="C3" s="97"/>
      <c r="D3" s="97"/>
      <c r="E3" s="97"/>
      <c r="F3" s="97"/>
      <c r="G3" s="97"/>
    </row>
    <row r="4" spans="1:24" ht="25.5">
      <c r="A4" s="97" t="s">
        <v>138</v>
      </c>
      <c r="B4" s="97"/>
      <c r="C4" s="97"/>
      <c r="D4" s="97"/>
      <c r="E4" s="97"/>
      <c r="F4" s="97"/>
      <c r="G4" s="97"/>
    </row>
    <row r="5" spans="1:24" ht="20.25">
      <c r="A5" s="95" t="s">
        <v>139</v>
      </c>
      <c r="B5" s="95"/>
      <c r="C5" s="95"/>
      <c r="D5" s="95"/>
      <c r="E5" s="95"/>
      <c r="F5" s="95"/>
      <c r="G5" s="95"/>
    </row>
    <row r="6" spans="1:24" ht="19.5">
      <c r="A6" s="96" t="s">
        <v>6</v>
      </c>
      <c r="B6" s="96"/>
      <c r="C6" s="96"/>
      <c r="D6" s="96"/>
      <c r="E6" s="96"/>
      <c r="F6" s="96"/>
      <c r="G6" s="96"/>
    </row>
    <row r="7" spans="1:24" ht="20.25" thickBot="1">
      <c r="A7" s="98" t="s">
        <v>140</v>
      </c>
      <c r="B7" s="98"/>
      <c r="C7" s="98"/>
      <c r="D7" s="98"/>
      <c r="E7" s="98"/>
      <c r="F7" s="98"/>
      <c r="G7" s="98"/>
    </row>
    <row r="8" spans="1:24" ht="20.25" thickBot="1">
      <c r="A8" s="91" t="s">
        <v>29</v>
      </c>
      <c r="B8" s="92"/>
      <c r="C8" s="92"/>
      <c r="D8" s="92"/>
      <c r="E8" s="92"/>
      <c r="F8" s="92"/>
      <c r="G8" s="93"/>
      <c r="L8" s="52" t="s">
        <v>30</v>
      </c>
    </row>
    <row r="9" spans="1:24" s="3" customFormat="1" ht="20.25" thickBot="1">
      <c r="A9" s="4" t="s">
        <v>0</v>
      </c>
      <c r="B9" s="5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0" t="s">
        <v>19</v>
      </c>
      <c r="I9" s="1"/>
      <c r="J9" s="23" t="s">
        <v>20</v>
      </c>
      <c r="L9" s="1"/>
      <c r="M9" s="2"/>
      <c r="N9" s="2"/>
      <c r="O9" s="2"/>
      <c r="P9" s="2"/>
      <c r="Q9" s="2"/>
      <c r="R9" s="2"/>
      <c r="S9" s="2"/>
      <c r="T9" s="2"/>
      <c r="U9" s="2"/>
      <c r="V9" s="30" t="s">
        <v>21</v>
      </c>
      <c r="W9" s="26" t="s">
        <v>22</v>
      </c>
      <c r="X9" s="26" t="s">
        <v>23</v>
      </c>
    </row>
    <row r="10" spans="1:24" ht="20.25" thickBot="1">
      <c r="A10" s="25" t="s">
        <v>60</v>
      </c>
      <c r="B10" s="6" t="s">
        <v>59</v>
      </c>
      <c r="C10" s="7">
        <v>6</v>
      </c>
      <c r="D10" s="8">
        <v>38</v>
      </c>
      <c r="E10" s="8">
        <v>34</v>
      </c>
      <c r="F10" s="78">
        <f t="shared" ref="F10:F43" si="0">SUM(D10+E10)</f>
        <v>72</v>
      </c>
      <c r="G10" s="57">
        <f t="shared" ref="G10:G43" si="1">(F10-C10)</f>
        <v>66</v>
      </c>
      <c r="H10" s="41">
        <v>27443</v>
      </c>
      <c r="I10" s="43" t="s">
        <v>25</v>
      </c>
      <c r="J10" s="24">
        <f t="shared" ref="J10:J43" si="2">(E10-C10*0.5)</f>
        <v>31</v>
      </c>
      <c r="K10" s="3"/>
      <c r="L10" s="51"/>
      <c r="M10" s="48"/>
      <c r="N10" s="28"/>
      <c r="O10" s="28"/>
      <c r="P10" s="44"/>
      <c r="Q10" s="44"/>
      <c r="R10" s="44"/>
      <c r="S10" s="44"/>
      <c r="T10" s="47"/>
      <c r="U10" s="45"/>
      <c r="V10" s="32">
        <f>SUM(M10:U10)</f>
        <v>0</v>
      </c>
      <c r="W10" s="31">
        <f>SUM(P10:U10)</f>
        <v>0</v>
      </c>
      <c r="X10" s="31">
        <f>SUM(S10:U10)</f>
        <v>0</v>
      </c>
    </row>
    <row r="11" spans="1:24" ht="20.25" thickBot="1">
      <c r="A11" s="25" t="s">
        <v>134</v>
      </c>
      <c r="B11" s="6" t="s">
        <v>59</v>
      </c>
      <c r="C11" s="7">
        <v>9</v>
      </c>
      <c r="D11" s="8">
        <v>39</v>
      </c>
      <c r="E11" s="8">
        <v>36</v>
      </c>
      <c r="F11" s="8">
        <f t="shared" si="0"/>
        <v>75</v>
      </c>
      <c r="G11" s="79">
        <f t="shared" si="1"/>
        <v>66</v>
      </c>
      <c r="H11" s="41">
        <v>25706</v>
      </c>
      <c r="J11" s="24">
        <f t="shared" si="2"/>
        <v>31.5</v>
      </c>
      <c r="K11" s="3"/>
      <c r="L11" s="50"/>
      <c r="M11" s="49"/>
      <c r="N11" s="27"/>
      <c r="O11" s="27"/>
      <c r="P11" s="27"/>
      <c r="Q11" s="27"/>
      <c r="R11" s="27"/>
      <c r="S11" s="37"/>
      <c r="T11" s="37"/>
      <c r="U11" s="38"/>
      <c r="V11" s="33">
        <f>SUM(M11:U11)</f>
        <v>0</v>
      </c>
      <c r="W11" s="29">
        <f>SUM(P11:U11)</f>
        <v>0</v>
      </c>
      <c r="X11" s="29">
        <f>SUM(S11:U11)</f>
        <v>0</v>
      </c>
    </row>
    <row r="12" spans="1:24" ht="20.25" thickBot="1">
      <c r="A12" s="25" t="s">
        <v>40</v>
      </c>
      <c r="B12" s="6" t="s">
        <v>36</v>
      </c>
      <c r="C12" s="7">
        <v>1</v>
      </c>
      <c r="D12" s="8">
        <v>34</v>
      </c>
      <c r="E12" s="8">
        <v>36</v>
      </c>
      <c r="F12" s="78">
        <f t="shared" si="0"/>
        <v>70</v>
      </c>
      <c r="G12" s="57">
        <f t="shared" si="1"/>
        <v>69</v>
      </c>
      <c r="H12" s="41">
        <v>26822</v>
      </c>
      <c r="I12" s="43" t="s">
        <v>24</v>
      </c>
      <c r="J12" s="24">
        <f t="shared" si="2"/>
        <v>35.5</v>
      </c>
      <c r="K12" s="3"/>
    </row>
    <row r="13" spans="1:24" ht="19.5">
      <c r="A13" s="25" t="s">
        <v>42</v>
      </c>
      <c r="B13" s="6" t="s">
        <v>36</v>
      </c>
      <c r="C13" s="7">
        <v>3</v>
      </c>
      <c r="D13" s="8">
        <v>37</v>
      </c>
      <c r="E13" s="8">
        <v>37</v>
      </c>
      <c r="F13" s="8">
        <f t="shared" si="0"/>
        <v>74</v>
      </c>
      <c r="G13" s="57">
        <f t="shared" si="1"/>
        <v>71</v>
      </c>
      <c r="H13" s="41">
        <v>28487</v>
      </c>
      <c r="J13" s="24">
        <f t="shared" si="2"/>
        <v>35.5</v>
      </c>
    </row>
    <row r="14" spans="1:24" ht="19.5">
      <c r="A14" s="25" t="s">
        <v>130</v>
      </c>
      <c r="B14" s="6" t="s">
        <v>32</v>
      </c>
      <c r="C14" s="7">
        <v>7</v>
      </c>
      <c r="D14" s="8">
        <v>35</v>
      </c>
      <c r="E14" s="8">
        <v>44</v>
      </c>
      <c r="F14" s="8">
        <f t="shared" si="0"/>
        <v>79</v>
      </c>
      <c r="G14" s="57">
        <f t="shared" si="1"/>
        <v>72</v>
      </c>
      <c r="H14" s="41">
        <v>29151</v>
      </c>
      <c r="J14" s="24">
        <f t="shared" si="2"/>
        <v>40.5</v>
      </c>
    </row>
    <row r="15" spans="1:24" ht="19.5">
      <c r="A15" s="25" t="s">
        <v>129</v>
      </c>
      <c r="B15" s="6" t="s">
        <v>37</v>
      </c>
      <c r="C15" s="7">
        <v>4</v>
      </c>
      <c r="D15" s="8">
        <v>37</v>
      </c>
      <c r="E15" s="8">
        <v>40</v>
      </c>
      <c r="F15" s="8">
        <f t="shared" si="0"/>
        <v>77</v>
      </c>
      <c r="G15" s="57">
        <f t="shared" si="1"/>
        <v>73</v>
      </c>
      <c r="H15" s="41">
        <v>22100</v>
      </c>
      <c r="J15" s="24">
        <f t="shared" si="2"/>
        <v>38</v>
      </c>
    </row>
    <row r="16" spans="1:24" ht="19.5">
      <c r="A16" s="25" t="s">
        <v>64</v>
      </c>
      <c r="B16" s="6" t="s">
        <v>39</v>
      </c>
      <c r="C16" s="7">
        <v>8</v>
      </c>
      <c r="D16" s="8">
        <v>39</v>
      </c>
      <c r="E16" s="8">
        <v>42</v>
      </c>
      <c r="F16" s="8">
        <f t="shared" si="0"/>
        <v>81</v>
      </c>
      <c r="G16" s="57">
        <f t="shared" si="1"/>
        <v>73</v>
      </c>
      <c r="H16" s="41">
        <v>30789</v>
      </c>
      <c r="J16" s="24">
        <f t="shared" si="2"/>
        <v>38</v>
      </c>
    </row>
    <row r="17" spans="1:23" ht="19.5">
      <c r="A17" s="25" t="s">
        <v>63</v>
      </c>
      <c r="B17" s="6" t="s">
        <v>61</v>
      </c>
      <c r="C17" s="7">
        <v>8</v>
      </c>
      <c r="D17" s="8">
        <v>39</v>
      </c>
      <c r="E17" s="8">
        <v>42</v>
      </c>
      <c r="F17" s="8">
        <f t="shared" si="0"/>
        <v>81</v>
      </c>
      <c r="G17" s="57">
        <f t="shared" si="1"/>
        <v>73</v>
      </c>
      <c r="H17" s="41">
        <v>24765</v>
      </c>
      <c r="J17" s="24">
        <f t="shared" si="2"/>
        <v>38</v>
      </c>
    </row>
    <row r="18" spans="1:23" ht="19.5">
      <c r="A18" s="25" t="s">
        <v>44</v>
      </c>
      <c r="B18" s="6" t="s">
        <v>43</v>
      </c>
      <c r="C18" s="7">
        <v>4</v>
      </c>
      <c r="D18" s="8">
        <v>43</v>
      </c>
      <c r="E18" s="8">
        <v>35</v>
      </c>
      <c r="F18" s="8">
        <f t="shared" si="0"/>
        <v>78</v>
      </c>
      <c r="G18" s="57">
        <f t="shared" si="1"/>
        <v>74</v>
      </c>
      <c r="H18" s="41">
        <v>26007</v>
      </c>
      <c r="J18" s="24">
        <f t="shared" si="2"/>
        <v>33</v>
      </c>
    </row>
    <row r="19" spans="1:23" ht="19.5">
      <c r="A19" s="25" t="s">
        <v>58</v>
      </c>
      <c r="B19" s="6" t="s">
        <v>59</v>
      </c>
      <c r="C19" s="7">
        <v>7</v>
      </c>
      <c r="D19" s="8">
        <v>41</v>
      </c>
      <c r="E19" s="8">
        <v>40</v>
      </c>
      <c r="F19" s="8">
        <f t="shared" si="0"/>
        <v>81</v>
      </c>
      <c r="G19" s="57">
        <f t="shared" si="1"/>
        <v>74</v>
      </c>
      <c r="H19" s="41">
        <v>27658</v>
      </c>
      <c r="J19" s="24">
        <f t="shared" si="2"/>
        <v>36.5</v>
      </c>
    </row>
    <row r="20" spans="1:23" ht="19.5">
      <c r="A20" s="25" t="s">
        <v>35</v>
      </c>
      <c r="B20" s="6" t="s">
        <v>36</v>
      </c>
      <c r="C20" s="7">
        <v>1</v>
      </c>
      <c r="D20" s="8">
        <v>37</v>
      </c>
      <c r="E20" s="8">
        <v>38</v>
      </c>
      <c r="F20" s="8">
        <f t="shared" si="0"/>
        <v>75</v>
      </c>
      <c r="G20" s="57">
        <f t="shared" si="1"/>
        <v>74</v>
      </c>
      <c r="H20" s="41">
        <v>26222</v>
      </c>
      <c r="J20" s="24">
        <f t="shared" si="2"/>
        <v>37.5</v>
      </c>
    </row>
    <row r="21" spans="1:23" ht="19.5">
      <c r="A21" s="25" t="s">
        <v>50</v>
      </c>
      <c r="B21" s="6" t="s">
        <v>37</v>
      </c>
      <c r="C21" s="7">
        <v>4</v>
      </c>
      <c r="D21" s="8">
        <v>42</v>
      </c>
      <c r="E21" s="8">
        <v>37</v>
      </c>
      <c r="F21" s="8">
        <f t="shared" si="0"/>
        <v>79</v>
      </c>
      <c r="G21" s="57">
        <f t="shared" si="1"/>
        <v>75</v>
      </c>
      <c r="H21" s="41">
        <v>23870</v>
      </c>
      <c r="J21" s="24">
        <f t="shared" si="2"/>
        <v>35</v>
      </c>
    </row>
    <row r="22" spans="1:23" ht="19.5">
      <c r="A22" s="25" t="s">
        <v>127</v>
      </c>
      <c r="B22" s="6" t="s">
        <v>37</v>
      </c>
      <c r="C22" s="7">
        <v>3</v>
      </c>
      <c r="D22" s="8">
        <v>40</v>
      </c>
      <c r="E22" s="8">
        <v>38</v>
      </c>
      <c r="F22" s="8">
        <f t="shared" si="0"/>
        <v>78</v>
      </c>
      <c r="G22" s="57">
        <f t="shared" si="1"/>
        <v>75</v>
      </c>
      <c r="H22" s="41">
        <v>25621</v>
      </c>
      <c r="J22" s="24">
        <f t="shared" si="2"/>
        <v>36.5</v>
      </c>
      <c r="V22" s="1">
        <v>68.5</v>
      </c>
      <c r="W22" s="1" t="s">
        <v>26</v>
      </c>
    </row>
    <row r="23" spans="1:23" ht="19.5">
      <c r="A23" s="25" t="s">
        <v>62</v>
      </c>
      <c r="B23" s="6" t="s">
        <v>39</v>
      </c>
      <c r="C23" s="7">
        <v>7</v>
      </c>
      <c r="D23" s="8">
        <v>40</v>
      </c>
      <c r="E23" s="8">
        <v>42</v>
      </c>
      <c r="F23" s="8">
        <f t="shared" si="0"/>
        <v>82</v>
      </c>
      <c r="G23" s="57">
        <f t="shared" si="1"/>
        <v>75</v>
      </c>
      <c r="H23" s="41">
        <v>29993</v>
      </c>
      <c r="J23" s="24">
        <f t="shared" si="2"/>
        <v>38.5</v>
      </c>
      <c r="V23" s="1">
        <v>70.099999999999994</v>
      </c>
      <c r="W23" s="1" t="s">
        <v>27</v>
      </c>
    </row>
    <row r="24" spans="1:23" ht="20.25" thickBot="1">
      <c r="A24" s="25" t="s">
        <v>126</v>
      </c>
      <c r="B24" s="6" t="s">
        <v>36</v>
      </c>
      <c r="C24" s="7">
        <v>3</v>
      </c>
      <c r="D24" s="8">
        <v>37</v>
      </c>
      <c r="E24" s="8">
        <v>41</v>
      </c>
      <c r="F24" s="8">
        <f t="shared" si="0"/>
        <v>78</v>
      </c>
      <c r="G24" s="57">
        <f t="shared" si="1"/>
        <v>75</v>
      </c>
      <c r="H24" s="41">
        <v>30881</v>
      </c>
      <c r="J24" s="24">
        <f t="shared" si="2"/>
        <v>39.5</v>
      </c>
    </row>
    <row r="25" spans="1:23" ht="20.25" thickBot="1">
      <c r="A25" s="25" t="s">
        <v>31</v>
      </c>
      <c r="B25" s="6" t="s">
        <v>46</v>
      </c>
      <c r="C25" s="7">
        <v>-3</v>
      </c>
      <c r="D25" s="8">
        <v>38</v>
      </c>
      <c r="E25" s="8">
        <v>35</v>
      </c>
      <c r="F25" s="78">
        <f t="shared" si="0"/>
        <v>73</v>
      </c>
      <c r="G25" s="57">
        <f t="shared" si="1"/>
        <v>76</v>
      </c>
      <c r="H25" s="41">
        <v>34117</v>
      </c>
      <c r="I25" s="43" t="s">
        <v>28</v>
      </c>
      <c r="J25" s="24">
        <f t="shared" si="2"/>
        <v>36.5</v>
      </c>
    </row>
    <row r="26" spans="1:23" ht="19.5">
      <c r="A26" s="25" t="s">
        <v>38</v>
      </c>
      <c r="B26" s="6" t="s">
        <v>39</v>
      </c>
      <c r="C26" s="7">
        <v>2</v>
      </c>
      <c r="D26" s="8">
        <v>39</v>
      </c>
      <c r="E26" s="8">
        <v>39</v>
      </c>
      <c r="F26" s="8">
        <f t="shared" si="0"/>
        <v>78</v>
      </c>
      <c r="G26" s="57">
        <f t="shared" si="1"/>
        <v>76</v>
      </c>
      <c r="H26" s="41">
        <v>25144</v>
      </c>
      <c r="J26" s="24">
        <f t="shared" si="2"/>
        <v>38</v>
      </c>
    </row>
    <row r="27" spans="1:23" ht="19.5">
      <c r="A27" s="25" t="s">
        <v>48</v>
      </c>
      <c r="B27" s="6" t="s">
        <v>36</v>
      </c>
      <c r="C27" s="7">
        <v>5</v>
      </c>
      <c r="D27" s="8">
        <v>40</v>
      </c>
      <c r="E27" s="8">
        <v>41</v>
      </c>
      <c r="F27" s="8">
        <f t="shared" si="0"/>
        <v>81</v>
      </c>
      <c r="G27" s="57">
        <f t="shared" si="1"/>
        <v>76</v>
      </c>
      <c r="H27" s="41">
        <v>28066</v>
      </c>
      <c r="J27" s="24">
        <f t="shared" si="2"/>
        <v>38.5</v>
      </c>
    </row>
    <row r="28" spans="1:23" ht="19.5">
      <c r="A28" s="25" t="s">
        <v>68</v>
      </c>
      <c r="B28" s="6" t="s">
        <v>67</v>
      </c>
      <c r="C28" s="7">
        <v>9</v>
      </c>
      <c r="D28" s="8">
        <v>46</v>
      </c>
      <c r="E28" s="8">
        <v>40</v>
      </c>
      <c r="F28" s="8">
        <f t="shared" si="0"/>
        <v>86</v>
      </c>
      <c r="G28" s="57">
        <f t="shared" si="1"/>
        <v>77</v>
      </c>
      <c r="H28" s="41">
        <v>31168</v>
      </c>
      <c r="J28" s="24">
        <f t="shared" si="2"/>
        <v>35.5</v>
      </c>
    </row>
    <row r="29" spans="1:23" ht="19.5">
      <c r="A29" s="25" t="s">
        <v>128</v>
      </c>
      <c r="B29" s="6" t="s">
        <v>36</v>
      </c>
      <c r="C29" s="7">
        <v>4</v>
      </c>
      <c r="D29" s="8">
        <v>41</v>
      </c>
      <c r="E29" s="8">
        <v>40</v>
      </c>
      <c r="F29" s="8">
        <f t="shared" si="0"/>
        <v>81</v>
      </c>
      <c r="G29" s="57">
        <f t="shared" si="1"/>
        <v>77</v>
      </c>
      <c r="H29" s="41">
        <v>27857</v>
      </c>
      <c r="J29" s="24">
        <f t="shared" si="2"/>
        <v>38</v>
      </c>
    </row>
    <row r="30" spans="1:23" ht="19.5">
      <c r="A30" s="25" t="s">
        <v>131</v>
      </c>
      <c r="B30" s="6" t="s">
        <v>59</v>
      </c>
      <c r="C30" s="7">
        <v>7</v>
      </c>
      <c r="D30" s="8">
        <v>41</v>
      </c>
      <c r="E30" s="8">
        <v>43</v>
      </c>
      <c r="F30" s="8">
        <f t="shared" si="0"/>
        <v>84</v>
      </c>
      <c r="G30" s="57">
        <f t="shared" si="1"/>
        <v>77</v>
      </c>
      <c r="H30" s="41">
        <v>22419</v>
      </c>
      <c r="J30" s="24">
        <f t="shared" si="2"/>
        <v>39.5</v>
      </c>
    </row>
    <row r="31" spans="1:23" ht="19.5">
      <c r="A31" s="25" t="s">
        <v>54</v>
      </c>
      <c r="B31" s="6" t="s">
        <v>39</v>
      </c>
      <c r="C31" s="7">
        <v>5</v>
      </c>
      <c r="D31" s="8">
        <v>42</v>
      </c>
      <c r="E31" s="8">
        <v>41</v>
      </c>
      <c r="F31" s="8">
        <f t="shared" si="0"/>
        <v>83</v>
      </c>
      <c r="G31" s="57">
        <f t="shared" si="1"/>
        <v>78</v>
      </c>
      <c r="H31" s="41">
        <v>28240</v>
      </c>
      <c r="J31" s="24">
        <f t="shared" si="2"/>
        <v>38.5</v>
      </c>
    </row>
    <row r="32" spans="1:23" ht="19.5">
      <c r="A32" s="25" t="s">
        <v>53</v>
      </c>
      <c r="B32" s="6" t="s">
        <v>37</v>
      </c>
      <c r="C32" s="7">
        <v>6</v>
      </c>
      <c r="D32" s="8">
        <v>42</v>
      </c>
      <c r="E32" s="8">
        <v>42</v>
      </c>
      <c r="F32" s="8">
        <f t="shared" si="0"/>
        <v>84</v>
      </c>
      <c r="G32" s="57">
        <f t="shared" si="1"/>
        <v>78</v>
      </c>
      <c r="H32" s="41">
        <v>31164</v>
      </c>
      <c r="J32" s="24">
        <f t="shared" si="2"/>
        <v>39</v>
      </c>
    </row>
    <row r="33" spans="1:10" ht="19.5">
      <c r="A33" s="25" t="s">
        <v>135</v>
      </c>
      <c r="B33" s="6" t="s">
        <v>81</v>
      </c>
      <c r="C33" s="7">
        <v>9</v>
      </c>
      <c r="D33" s="8">
        <v>47</v>
      </c>
      <c r="E33" s="8">
        <v>41</v>
      </c>
      <c r="F33" s="8">
        <f t="shared" si="0"/>
        <v>88</v>
      </c>
      <c r="G33" s="57">
        <f t="shared" si="1"/>
        <v>79</v>
      </c>
      <c r="H33" s="41">
        <v>23107</v>
      </c>
      <c r="J33" s="24">
        <f t="shared" si="2"/>
        <v>36.5</v>
      </c>
    </row>
    <row r="34" spans="1:10" ht="19.5">
      <c r="A34" s="25" t="s">
        <v>136</v>
      </c>
      <c r="B34" s="6" t="s">
        <v>59</v>
      </c>
      <c r="C34" s="7">
        <v>9</v>
      </c>
      <c r="D34" s="8">
        <v>43</v>
      </c>
      <c r="E34" s="8">
        <v>45</v>
      </c>
      <c r="F34" s="8">
        <f t="shared" si="0"/>
        <v>88</v>
      </c>
      <c r="G34" s="57">
        <f t="shared" si="1"/>
        <v>79</v>
      </c>
      <c r="H34" s="41">
        <v>21940</v>
      </c>
      <c r="J34" s="24">
        <f t="shared" si="2"/>
        <v>40.5</v>
      </c>
    </row>
    <row r="35" spans="1:10" ht="19.5">
      <c r="A35" s="25" t="s">
        <v>51</v>
      </c>
      <c r="B35" s="6" t="s">
        <v>46</v>
      </c>
      <c r="C35" s="7">
        <v>5</v>
      </c>
      <c r="D35" s="8">
        <v>47</v>
      </c>
      <c r="E35" s="8">
        <v>38</v>
      </c>
      <c r="F35" s="8">
        <f t="shared" si="0"/>
        <v>85</v>
      </c>
      <c r="G35" s="57">
        <f t="shared" si="1"/>
        <v>80</v>
      </c>
      <c r="H35" s="41">
        <v>28111</v>
      </c>
      <c r="J35" s="24">
        <f t="shared" si="2"/>
        <v>35.5</v>
      </c>
    </row>
    <row r="36" spans="1:10" ht="19.5">
      <c r="A36" s="25" t="s">
        <v>56</v>
      </c>
      <c r="B36" s="6" t="s">
        <v>39</v>
      </c>
      <c r="C36" s="7">
        <v>6</v>
      </c>
      <c r="D36" s="8">
        <v>45</v>
      </c>
      <c r="E36" s="8">
        <v>41</v>
      </c>
      <c r="F36" s="8">
        <f t="shared" si="0"/>
        <v>86</v>
      </c>
      <c r="G36" s="57">
        <f t="shared" si="1"/>
        <v>80</v>
      </c>
      <c r="H36" s="41">
        <v>31195</v>
      </c>
      <c r="J36" s="24">
        <f t="shared" si="2"/>
        <v>38</v>
      </c>
    </row>
    <row r="37" spans="1:10" ht="19.5">
      <c r="A37" s="25" t="s">
        <v>125</v>
      </c>
      <c r="B37" s="6" t="s">
        <v>59</v>
      </c>
      <c r="C37" s="7">
        <v>2</v>
      </c>
      <c r="D37" s="8">
        <v>42</v>
      </c>
      <c r="E37" s="8">
        <v>40</v>
      </c>
      <c r="F37" s="8">
        <f t="shared" si="0"/>
        <v>82</v>
      </c>
      <c r="G37" s="57">
        <f t="shared" si="1"/>
        <v>80</v>
      </c>
      <c r="H37" s="41">
        <v>30577</v>
      </c>
      <c r="J37" s="24">
        <f t="shared" si="2"/>
        <v>39</v>
      </c>
    </row>
    <row r="38" spans="1:10" ht="19.5">
      <c r="A38" s="25" t="s">
        <v>55</v>
      </c>
      <c r="B38" s="6" t="s">
        <v>39</v>
      </c>
      <c r="C38" s="7">
        <v>7</v>
      </c>
      <c r="D38" s="8">
        <v>47</v>
      </c>
      <c r="E38" s="8">
        <v>41</v>
      </c>
      <c r="F38" s="8">
        <f t="shared" si="0"/>
        <v>88</v>
      </c>
      <c r="G38" s="57">
        <f t="shared" si="1"/>
        <v>81</v>
      </c>
      <c r="H38" s="41">
        <v>25461</v>
      </c>
      <c r="J38" s="24">
        <f t="shared" si="2"/>
        <v>37.5</v>
      </c>
    </row>
    <row r="39" spans="1:10" ht="19.5">
      <c r="A39" s="25" t="s">
        <v>47</v>
      </c>
      <c r="B39" s="6" t="s">
        <v>32</v>
      </c>
      <c r="C39" s="7">
        <v>4</v>
      </c>
      <c r="D39" s="8">
        <v>42</v>
      </c>
      <c r="E39" s="8">
        <v>44</v>
      </c>
      <c r="F39" s="8">
        <f t="shared" si="0"/>
        <v>86</v>
      </c>
      <c r="G39" s="57">
        <f t="shared" si="1"/>
        <v>82</v>
      </c>
      <c r="H39" s="41">
        <v>28522</v>
      </c>
      <c r="J39" s="24">
        <f t="shared" si="2"/>
        <v>42</v>
      </c>
    </row>
    <row r="40" spans="1:10" ht="19.5">
      <c r="A40" s="25" t="s">
        <v>66</v>
      </c>
      <c r="B40" s="6" t="s">
        <v>32</v>
      </c>
      <c r="C40" s="7">
        <v>9</v>
      </c>
      <c r="D40" s="8">
        <v>48</v>
      </c>
      <c r="E40" s="8">
        <v>44</v>
      </c>
      <c r="F40" s="8">
        <f t="shared" si="0"/>
        <v>92</v>
      </c>
      <c r="G40" s="57">
        <f t="shared" si="1"/>
        <v>83</v>
      </c>
      <c r="H40" s="41">
        <v>25455</v>
      </c>
      <c r="J40" s="24">
        <f t="shared" si="2"/>
        <v>39.5</v>
      </c>
    </row>
    <row r="41" spans="1:10" ht="19.5">
      <c r="A41" s="25" t="s">
        <v>45</v>
      </c>
      <c r="B41" s="6" t="s">
        <v>46</v>
      </c>
      <c r="C41" s="7">
        <v>5</v>
      </c>
      <c r="D41" s="8">
        <v>42</v>
      </c>
      <c r="E41" s="8">
        <v>46</v>
      </c>
      <c r="F41" s="8">
        <f t="shared" si="0"/>
        <v>88</v>
      </c>
      <c r="G41" s="57">
        <f t="shared" si="1"/>
        <v>83</v>
      </c>
      <c r="H41" s="41">
        <v>28682</v>
      </c>
      <c r="J41" s="24">
        <f t="shared" si="2"/>
        <v>43.5</v>
      </c>
    </row>
    <row r="42" spans="1:10" ht="19.5">
      <c r="A42" s="25" t="s">
        <v>49</v>
      </c>
      <c r="B42" s="6" t="s">
        <v>36</v>
      </c>
      <c r="C42" s="7">
        <v>5</v>
      </c>
      <c r="D42" s="8">
        <v>45</v>
      </c>
      <c r="E42" s="8">
        <v>47</v>
      </c>
      <c r="F42" s="8">
        <f t="shared" si="0"/>
        <v>92</v>
      </c>
      <c r="G42" s="57">
        <f t="shared" si="1"/>
        <v>87</v>
      </c>
      <c r="H42" s="41">
        <v>30943</v>
      </c>
      <c r="J42" s="24">
        <f t="shared" si="2"/>
        <v>44.5</v>
      </c>
    </row>
    <row r="43" spans="1:10" ht="19.5">
      <c r="A43" s="25" t="s">
        <v>65</v>
      </c>
      <c r="B43" s="6" t="s">
        <v>39</v>
      </c>
      <c r="C43" s="7">
        <v>8</v>
      </c>
      <c r="D43" s="8">
        <v>46</v>
      </c>
      <c r="E43" s="8">
        <v>53</v>
      </c>
      <c r="F43" s="8">
        <f t="shared" si="0"/>
        <v>99</v>
      </c>
      <c r="G43" s="57">
        <f t="shared" si="1"/>
        <v>91</v>
      </c>
      <c r="H43" s="41">
        <v>29104</v>
      </c>
      <c r="J43" s="24">
        <f t="shared" si="2"/>
        <v>49</v>
      </c>
    </row>
    <row r="44" spans="1:10" ht="19.5">
      <c r="A44" s="25" t="s">
        <v>132</v>
      </c>
      <c r="B44" s="6" t="s">
        <v>61</v>
      </c>
      <c r="C44" s="7">
        <v>8</v>
      </c>
      <c r="D44" s="8" t="s">
        <v>5</v>
      </c>
      <c r="E44" s="8" t="s">
        <v>253</v>
      </c>
      <c r="F44" s="8" t="s">
        <v>254</v>
      </c>
      <c r="G44" s="57" t="s">
        <v>12</v>
      </c>
      <c r="H44" s="41">
        <v>21493</v>
      </c>
    </row>
    <row r="45" spans="1:10" ht="19.5">
      <c r="A45" s="25" t="s">
        <v>133</v>
      </c>
      <c r="B45" s="6" t="s">
        <v>59</v>
      </c>
      <c r="C45" s="7">
        <v>8</v>
      </c>
      <c r="D45" s="8" t="s">
        <v>5</v>
      </c>
      <c r="E45" s="8" t="s">
        <v>253</v>
      </c>
      <c r="F45" s="8" t="s">
        <v>254</v>
      </c>
      <c r="G45" s="57" t="s">
        <v>12</v>
      </c>
      <c r="H45" s="41">
        <v>27810</v>
      </c>
    </row>
    <row r="46" spans="1:10" ht="20.25" thickBot="1">
      <c r="A46" s="72" t="s">
        <v>119</v>
      </c>
      <c r="B46" s="73" t="s">
        <v>43</v>
      </c>
      <c r="C46" s="74">
        <v>4</v>
      </c>
      <c r="D46" s="75" t="s">
        <v>249</v>
      </c>
      <c r="E46" s="75" t="s">
        <v>250</v>
      </c>
      <c r="F46" s="75" t="s">
        <v>251</v>
      </c>
      <c r="G46" s="76" t="s">
        <v>252</v>
      </c>
      <c r="H46" s="77">
        <v>30725</v>
      </c>
    </row>
  </sheetData>
  <sortState ref="A10:I57">
    <sortCondition ref="G10:G57"/>
    <sortCondition ref="E10:E57"/>
    <sortCondition ref="D10:D57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0"/>
  <sheetViews>
    <sheetView zoomScale="70" zoomScaleNormal="70" workbookViewId="0">
      <selection sqref="A1:G1"/>
    </sheetView>
  </sheetViews>
  <sheetFormatPr baseColWidth="10" defaultRowHeight="18.75"/>
  <cols>
    <col min="1" max="1" width="55.5703125" style="1" bestFit="1" customWidth="1"/>
    <col min="2" max="2" width="9.7109375" style="1" customWidth="1"/>
    <col min="3" max="7" width="6.7109375" style="2" customWidth="1"/>
    <col min="8" max="8" width="12.85546875" style="39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34" width="11.42578125" style="1" customWidth="1"/>
    <col min="35" max="16384" width="11.42578125" style="1"/>
  </cols>
  <sheetData>
    <row r="1" spans="1:24" ht="30.75">
      <c r="A1" s="94" t="s">
        <v>7</v>
      </c>
      <c r="B1" s="94"/>
      <c r="C1" s="94"/>
      <c r="D1" s="94"/>
      <c r="E1" s="94"/>
      <c r="F1" s="94"/>
      <c r="G1" s="94"/>
    </row>
    <row r="2" spans="1:24" ht="30.75">
      <c r="A2" s="94" t="s">
        <v>8</v>
      </c>
      <c r="B2" s="94"/>
      <c r="C2" s="94"/>
      <c r="D2" s="94"/>
      <c r="E2" s="94"/>
      <c r="F2" s="94"/>
      <c r="G2" s="94"/>
    </row>
    <row r="3" spans="1:24" ht="25.5">
      <c r="A3" s="97" t="str">
        <f>'CAB 0-9'!A3:G3</f>
        <v>EL VALLE DE TANDIL</v>
      </c>
      <c r="B3" s="97"/>
      <c r="C3" s="97"/>
      <c r="D3" s="97"/>
      <c r="E3" s="97"/>
      <c r="F3" s="97"/>
      <c r="G3" s="97"/>
    </row>
    <row r="4" spans="1:24" ht="25.5">
      <c r="A4" s="97" t="str">
        <f>'CAB 0-9'!A4:G4</f>
        <v>GOLF CLUB</v>
      </c>
      <c r="B4" s="97"/>
      <c r="C4" s="97"/>
      <c r="D4" s="97"/>
      <c r="E4" s="97"/>
      <c r="F4" s="97"/>
      <c r="G4" s="97"/>
    </row>
    <row r="5" spans="1:24" ht="20.25">
      <c r="A5" s="95" t="str">
        <f>'CAB 0-9'!A5:G5</f>
        <v>7° FECHA DE MAYORES</v>
      </c>
      <c r="B5" s="95"/>
      <c r="C5" s="95"/>
      <c r="D5" s="95"/>
      <c r="E5" s="95"/>
      <c r="F5" s="95"/>
      <c r="G5" s="95"/>
    </row>
    <row r="6" spans="1:24" ht="19.5">
      <c r="A6" s="96" t="s">
        <v>6</v>
      </c>
      <c r="B6" s="96"/>
      <c r="C6" s="96"/>
      <c r="D6" s="96"/>
      <c r="E6" s="96"/>
      <c r="F6" s="96"/>
      <c r="G6" s="96"/>
    </row>
    <row r="7" spans="1:24" ht="20.25" thickBot="1">
      <c r="A7" s="99" t="str">
        <f>'CAB 0-9'!A7:E7</f>
        <v>SABADO 26 DE OCTUBRE DE 2019</v>
      </c>
      <c r="B7" s="99"/>
      <c r="C7" s="99"/>
      <c r="D7" s="99"/>
      <c r="E7" s="99"/>
      <c r="F7" s="99"/>
      <c r="G7" s="99"/>
      <c r="H7" s="42"/>
    </row>
    <row r="8" spans="1:24" ht="20.25" thickBot="1">
      <c r="A8" s="91" t="s">
        <v>10</v>
      </c>
      <c r="B8" s="92"/>
      <c r="C8" s="92"/>
      <c r="D8" s="92"/>
      <c r="E8" s="92"/>
      <c r="F8" s="92"/>
      <c r="G8" s="93"/>
    </row>
    <row r="9" spans="1:24" s="3" customFormat="1" ht="20.25" thickBot="1">
      <c r="A9" s="4" t="s">
        <v>0</v>
      </c>
      <c r="B9" s="5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0" t="s">
        <v>19</v>
      </c>
      <c r="J9" s="23" t="s">
        <v>20</v>
      </c>
    </row>
    <row r="10" spans="1:24" ht="19.5">
      <c r="A10" s="25" t="s">
        <v>143</v>
      </c>
      <c r="B10" s="6" t="s">
        <v>59</v>
      </c>
      <c r="C10" s="7">
        <v>12</v>
      </c>
      <c r="D10" s="8">
        <v>38</v>
      </c>
      <c r="E10" s="8">
        <v>45</v>
      </c>
      <c r="F10" s="8">
        <f t="shared" ref="F10:F30" si="0">SUM(D10+E10)</f>
        <v>83</v>
      </c>
      <c r="G10" s="57">
        <f t="shared" ref="G10:G30" si="1">(F10-C10)</f>
        <v>71</v>
      </c>
      <c r="H10" s="41">
        <v>26439</v>
      </c>
      <c r="J10" s="24">
        <f t="shared" ref="J10:J30" si="2">(E10-C10*0.5)</f>
        <v>39</v>
      </c>
    </row>
    <row r="11" spans="1:24" ht="19.5">
      <c r="A11" s="25" t="s">
        <v>75</v>
      </c>
      <c r="B11" s="6" t="s">
        <v>57</v>
      </c>
      <c r="C11" s="7">
        <v>15</v>
      </c>
      <c r="D11" s="8">
        <v>46</v>
      </c>
      <c r="E11" s="8">
        <v>41</v>
      </c>
      <c r="F11" s="8">
        <f t="shared" si="0"/>
        <v>87</v>
      </c>
      <c r="G11" s="57">
        <f t="shared" si="1"/>
        <v>72</v>
      </c>
      <c r="H11" s="41">
        <v>28270</v>
      </c>
      <c r="J11" s="24">
        <f t="shared" si="2"/>
        <v>33.5</v>
      </c>
      <c r="V11" s="1" t="s">
        <v>21</v>
      </c>
      <c r="W11" s="1" t="s">
        <v>22</v>
      </c>
      <c r="X11" s="1" t="s">
        <v>23</v>
      </c>
    </row>
    <row r="12" spans="1:24" ht="19.5">
      <c r="A12" s="25" t="s">
        <v>142</v>
      </c>
      <c r="B12" s="6" t="s">
        <v>59</v>
      </c>
      <c r="C12" s="7">
        <v>11</v>
      </c>
      <c r="D12" s="8">
        <v>43</v>
      </c>
      <c r="E12" s="8">
        <v>40</v>
      </c>
      <c r="F12" s="8">
        <f t="shared" si="0"/>
        <v>83</v>
      </c>
      <c r="G12" s="57">
        <f t="shared" si="1"/>
        <v>72</v>
      </c>
      <c r="H12" s="41">
        <v>24928</v>
      </c>
      <c r="J12" s="24">
        <f t="shared" si="2"/>
        <v>34.5</v>
      </c>
      <c r="L12" s="1" t="s">
        <v>256</v>
      </c>
      <c r="M12" s="1">
        <v>4</v>
      </c>
      <c r="N12" s="1">
        <v>5</v>
      </c>
      <c r="O12" s="1">
        <v>7</v>
      </c>
      <c r="P12" s="1">
        <v>8</v>
      </c>
      <c r="Q12" s="1">
        <v>4</v>
      </c>
      <c r="R12" s="1">
        <v>4</v>
      </c>
      <c r="S12" s="1">
        <v>4</v>
      </c>
      <c r="T12" s="1">
        <v>4</v>
      </c>
      <c r="U12" s="1">
        <v>4</v>
      </c>
      <c r="V12" s="1">
        <f>SUM(M12:U12)-C12*0.5</f>
        <v>38.5</v>
      </c>
      <c r="W12" s="1">
        <f>SUM(P12:U12)-C12*0.33</f>
        <v>24.37</v>
      </c>
      <c r="X12" s="1">
        <f>SUM(S12:U12)-C12*0.166</f>
        <v>10.173999999999999</v>
      </c>
    </row>
    <row r="13" spans="1:24" ht="19.5">
      <c r="A13" s="25" t="s">
        <v>149</v>
      </c>
      <c r="B13" s="6" t="s">
        <v>59</v>
      </c>
      <c r="C13" s="7">
        <v>13</v>
      </c>
      <c r="D13" s="8">
        <v>42</v>
      </c>
      <c r="E13" s="8">
        <v>45</v>
      </c>
      <c r="F13" s="8">
        <f t="shared" si="0"/>
        <v>87</v>
      </c>
      <c r="G13" s="57">
        <f t="shared" si="1"/>
        <v>74</v>
      </c>
      <c r="H13" s="41">
        <v>25958</v>
      </c>
      <c r="J13" s="24">
        <f t="shared" si="2"/>
        <v>38.5</v>
      </c>
      <c r="L13" s="1" t="s">
        <v>257</v>
      </c>
      <c r="M13" s="1">
        <v>4</v>
      </c>
      <c r="N13" s="1">
        <v>4</v>
      </c>
      <c r="O13" s="1">
        <v>4</v>
      </c>
      <c r="P13" s="1">
        <v>7</v>
      </c>
      <c r="Q13" s="1">
        <v>4</v>
      </c>
      <c r="R13" s="1">
        <v>3</v>
      </c>
      <c r="S13" s="1">
        <v>5</v>
      </c>
      <c r="T13" s="1">
        <v>3</v>
      </c>
      <c r="U13" s="1">
        <v>6</v>
      </c>
      <c r="V13" s="1">
        <f>SUM(M13:U13)-C13*0.5</f>
        <v>33.5</v>
      </c>
      <c r="W13" s="1">
        <f>SUM(P13:U13)-C13*0.33</f>
        <v>23.71</v>
      </c>
      <c r="X13" s="1">
        <f>SUM(S13:U13)-C13*0.166</f>
        <v>11.842000000000001</v>
      </c>
    </row>
    <row r="14" spans="1:24" ht="19.5">
      <c r="A14" s="25" t="s">
        <v>146</v>
      </c>
      <c r="B14" s="6" t="s">
        <v>36</v>
      </c>
      <c r="C14" s="7">
        <v>13</v>
      </c>
      <c r="D14" s="8">
        <v>41</v>
      </c>
      <c r="E14" s="8">
        <v>46</v>
      </c>
      <c r="F14" s="8">
        <f t="shared" si="0"/>
        <v>87</v>
      </c>
      <c r="G14" s="57">
        <f t="shared" si="1"/>
        <v>74</v>
      </c>
      <c r="H14" s="41">
        <v>32903</v>
      </c>
      <c r="J14" s="24">
        <f t="shared" si="2"/>
        <v>39.5</v>
      </c>
    </row>
    <row r="15" spans="1:24" ht="19.5">
      <c r="A15" s="25" t="s">
        <v>154</v>
      </c>
      <c r="B15" s="6" t="s">
        <v>57</v>
      </c>
      <c r="C15" s="7">
        <v>16</v>
      </c>
      <c r="D15" s="8">
        <v>46</v>
      </c>
      <c r="E15" s="8">
        <v>45</v>
      </c>
      <c r="F15" s="8">
        <f t="shared" si="0"/>
        <v>91</v>
      </c>
      <c r="G15" s="57">
        <f t="shared" si="1"/>
        <v>75</v>
      </c>
      <c r="H15" s="41">
        <v>25049</v>
      </c>
      <c r="J15" s="24">
        <f t="shared" si="2"/>
        <v>37</v>
      </c>
    </row>
    <row r="16" spans="1:24" ht="19.5">
      <c r="A16" s="25" t="s">
        <v>151</v>
      </c>
      <c r="B16" s="6" t="s">
        <v>59</v>
      </c>
      <c r="C16" s="7">
        <v>15</v>
      </c>
      <c r="D16" s="8">
        <v>45</v>
      </c>
      <c r="E16" s="8">
        <v>45</v>
      </c>
      <c r="F16" s="8">
        <f t="shared" si="0"/>
        <v>90</v>
      </c>
      <c r="G16" s="57">
        <f t="shared" si="1"/>
        <v>75</v>
      </c>
      <c r="H16" s="41">
        <v>21900</v>
      </c>
      <c r="J16" s="24">
        <f t="shared" si="2"/>
        <v>37.5</v>
      </c>
    </row>
    <row r="17" spans="1:10" ht="19.5">
      <c r="A17" s="25" t="s">
        <v>152</v>
      </c>
      <c r="B17" s="6" t="s">
        <v>61</v>
      </c>
      <c r="C17" s="7">
        <v>15</v>
      </c>
      <c r="D17" s="8">
        <v>47</v>
      </c>
      <c r="E17" s="8">
        <v>44</v>
      </c>
      <c r="F17" s="8">
        <f t="shared" si="0"/>
        <v>91</v>
      </c>
      <c r="G17" s="57">
        <f t="shared" si="1"/>
        <v>76</v>
      </c>
      <c r="H17" s="41">
        <v>22263</v>
      </c>
      <c r="J17" s="24">
        <f t="shared" si="2"/>
        <v>36.5</v>
      </c>
    </row>
    <row r="18" spans="1:10" ht="19.5">
      <c r="A18" s="25" t="s">
        <v>77</v>
      </c>
      <c r="B18" s="6" t="s">
        <v>57</v>
      </c>
      <c r="C18" s="7">
        <v>16</v>
      </c>
      <c r="D18" s="8">
        <v>44</v>
      </c>
      <c r="E18" s="8">
        <v>48</v>
      </c>
      <c r="F18" s="8">
        <f t="shared" si="0"/>
        <v>92</v>
      </c>
      <c r="G18" s="57">
        <f t="shared" si="1"/>
        <v>76</v>
      </c>
      <c r="H18" s="41">
        <v>25957</v>
      </c>
      <c r="J18" s="24">
        <f t="shared" si="2"/>
        <v>40</v>
      </c>
    </row>
    <row r="19" spans="1:10" ht="19.5">
      <c r="A19" s="25" t="s">
        <v>150</v>
      </c>
      <c r="B19" s="6" t="s">
        <v>61</v>
      </c>
      <c r="C19" s="7">
        <v>14</v>
      </c>
      <c r="D19" s="8">
        <v>46</v>
      </c>
      <c r="E19" s="8">
        <v>45</v>
      </c>
      <c r="F19" s="8">
        <f t="shared" si="0"/>
        <v>91</v>
      </c>
      <c r="G19" s="57">
        <f t="shared" si="1"/>
        <v>77</v>
      </c>
      <c r="H19" s="41">
        <v>19806</v>
      </c>
      <c r="J19" s="24">
        <f t="shared" si="2"/>
        <v>38</v>
      </c>
    </row>
    <row r="20" spans="1:10" ht="19.5">
      <c r="A20" s="25" t="s">
        <v>76</v>
      </c>
      <c r="B20" s="6" t="s">
        <v>34</v>
      </c>
      <c r="C20" s="7">
        <v>16</v>
      </c>
      <c r="D20" s="8">
        <v>48</v>
      </c>
      <c r="E20" s="8">
        <v>47</v>
      </c>
      <c r="F20" s="8">
        <f t="shared" si="0"/>
        <v>95</v>
      </c>
      <c r="G20" s="57">
        <f t="shared" si="1"/>
        <v>79</v>
      </c>
      <c r="H20" s="41">
        <v>19602</v>
      </c>
      <c r="J20" s="24">
        <f t="shared" si="2"/>
        <v>39</v>
      </c>
    </row>
    <row r="21" spans="1:10" ht="19.5">
      <c r="A21" s="25" t="s">
        <v>141</v>
      </c>
      <c r="B21" s="6" t="s">
        <v>37</v>
      </c>
      <c r="C21" s="7">
        <v>10</v>
      </c>
      <c r="D21" s="8">
        <v>43</v>
      </c>
      <c r="E21" s="8">
        <v>46</v>
      </c>
      <c r="F21" s="8">
        <f t="shared" si="0"/>
        <v>89</v>
      </c>
      <c r="G21" s="57">
        <f t="shared" si="1"/>
        <v>79</v>
      </c>
      <c r="H21" s="41">
        <v>23389</v>
      </c>
      <c r="J21" s="24">
        <f t="shared" si="2"/>
        <v>41</v>
      </c>
    </row>
    <row r="22" spans="1:10" ht="19.5">
      <c r="A22" s="25" t="s">
        <v>71</v>
      </c>
      <c r="B22" s="6" t="s">
        <v>59</v>
      </c>
      <c r="C22" s="7">
        <v>12</v>
      </c>
      <c r="D22" s="8">
        <v>44</v>
      </c>
      <c r="E22" s="8">
        <v>47</v>
      </c>
      <c r="F22" s="8">
        <f t="shared" si="0"/>
        <v>91</v>
      </c>
      <c r="G22" s="57">
        <f t="shared" si="1"/>
        <v>79</v>
      </c>
      <c r="H22" s="41">
        <v>21916</v>
      </c>
      <c r="J22" s="24">
        <f t="shared" si="2"/>
        <v>41</v>
      </c>
    </row>
    <row r="23" spans="1:10" ht="19.5">
      <c r="A23" s="25" t="s">
        <v>144</v>
      </c>
      <c r="B23" s="6" t="s">
        <v>61</v>
      </c>
      <c r="C23" s="7">
        <v>12</v>
      </c>
      <c r="D23" s="8">
        <v>43</v>
      </c>
      <c r="E23" s="8">
        <v>48</v>
      </c>
      <c r="F23" s="8">
        <f t="shared" si="0"/>
        <v>91</v>
      </c>
      <c r="G23" s="57">
        <f t="shared" si="1"/>
        <v>79</v>
      </c>
      <c r="H23" s="41">
        <v>27272</v>
      </c>
      <c r="J23" s="24">
        <f t="shared" si="2"/>
        <v>42</v>
      </c>
    </row>
    <row r="24" spans="1:10" ht="19.5">
      <c r="A24" s="25" t="s">
        <v>74</v>
      </c>
      <c r="B24" s="6" t="s">
        <v>34</v>
      </c>
      <c r="C24" s="7">
        <v>15</v>
      </c>
      <c r="D24" s="8">
        <v>48</v>
      </c>
      <c r="E24" s="8">
        <v>47</v>
      </c>
      <c r="F24" s="8">
        <f t="shared" si="0"/>
        <v>95</v>
      </c>
      <c r="G24" s="57">
        <f t="shared" si="1"/>
        <v>80</v>
      </c>
      <c r="H24" s="41">
        <v>23497</v>
      </c>
      <c r="J24" s="24">
        <f t="shared" si="2"/>
        <v>39.5</v>
      </c>
    </row>
    <row r="25" spans="1:10" ht="19.5">
      <c r="A25" s="25" t="s">
        <v>153</v>
      </c>
      <c r="B25" s="6" t="s">
        <v>61</v>
      </c>
      <c r="C25" s="7">
        <v>16</v>
      </c>
      <c r="D25" s="8">
        <v>53</v>
      </c>
      <c r="E25" s="8">
        <v>45</v>
      </c>
      <c r="F25" s="8">
        <f t="shared" si="0"/>
        <v>98</v>
      </c>
      <c r="G25" s="57">
        <f t="shared" si="1"/>
        <v>82</v>
      </c>
      <c r="H25" s="41">
        <v>22845</v>
      </c>
      <c r="J25" s="24">
        <f t="shared" si="2"/>
        <v>37</v>
      </c>
    </row>
    <row r="26" spans="1:10" ht="19.5">
      <c r="A26" s="25" t="s">
        <v>69</v>
      </c>
      <c r="B26" s="6" t="s">
        <v>37</v>
      </c>
      <c r="C26" s="7">
        <v>10</v>
      </c>
      <c r="D26" s="8">
        <v>45</v>
      </c>
      <c r="E26" s="8">
        <v>47</v>
      </c>
      <c r="F26" s="8">
        <f t="shared" si="0"/>
        <v>92</v>
      </c>
      <c r="G26" s="57">
        <f t="shared" si="1"/>
        <v>82</v>
      </c>
      <c r="H26" s="41">
        <v>27027</v>
      </c>
      <c r="J26" s="24">
        <f t="shared" si="2"/>
        <v>42</v>
      </c>
    </row>
    <row r="27" spans="1:10" ht="19.5">
      <c r="A27" s="25" t="s">
        <v>148</v>
      </c>
      <c r="B27" s="6" t="s">
        <v>46</v>
      </c>
      <c r="C27" s="7">
        <v>13</v>
      </c>
      <c r="D27" s="8">
        <v>48</v>
      </c>
      <c r="E27" s="8">
        <v>50</v>
      </c>
      <c r="F27" s="8">
        <f t="shared" si="0"/>
        <v>98</v>
      </c>
      <c r="G27" s="57">
        <f t="shared" si="1"/>
        <v>85</v>
      </c>
      <c r="H27" s="41">
        <v>26696</v>
      </c>
      <c r="J27" s="24">
        <f t="shared" si="2"/>
        <v>43.5</v>
      </c>
    </row>
    <row r="28" spans="1:10" ht="19.5">
      <c r="A28" s="25" t="s">
        <v>73</v>
      </c>
      <c r="B28" s="6" t="s">
        <v>61</v>
      </c>
      <c r="C28" s="7">
        <v>14</v>
      </c>
      <c r="D28" s="8">
        <v>48</v>
      </c>
      <c r="E28" s="8">
        <v>52</v>
      </c>
      <c r="F28" s="8">
        <f t="shared" si="0"/>
        <v>100</v>
      </c>
      <c r="G28" s="57">
        <f t="shared" si="1"/>
        <v>86</v>
      </c>
      <c r="H28" s="41">
        <v>17457</v>
      </c>
      <c r="J28" s="24">
        <f t="shared" si="2"/>
        <v>45</v>
      </c>
    </row>
    <row r="29" spans="1:10" ht="19.5">
      <c r="A29" s="25" t="s">
        <v>147</v>
      </c>
      <c r="B29" s="6" t="s">
        <v>37</v>
      </c>
      <c r="C29" s="7">
        <v>13</v>
      </c>
      <c r="D29" s="8">
        <v>48</v>
      </c>
      <c r="E29" s="8">
        <v>52</v>
      </c>
      <c r="F29" s="8">
        <f t="shared" si="0"/>
        <v>100</v>
      </c>
      <c r="G29" s="57">
        <f t="shared" si="1"/>
        <v>87</v>
      </c>
      <c r="H29" s="41">
        <v>28463</v>
      </c>
      <c r="J29" s="24">
        <f t="shared" si="2"/>
        <v>45.5</v>
      </c>
    </row>
    <row r="30" spans="1:10" ht="20.25" thickBot="1">
      <c r="A30" s="72" t="s">
        <v>145</v>
      </c>
      <c r="B30" s="73" t="s">
        <v>34</v>
      </c>
      <c r="C30" s="74">
        <v>13</v>
      </c>
      <c r="D30" s="75">
        <v>52</v>
      </c>
      <c r="E30" s="75">
        <v>50</v>
      </c>
      <c r="F30" s="75">
        <f t="shared" si="0"/>
        <v>102</v>
      </c>
      <c r="G30" s="84">
        <f t="shared" si="1"/>
        <v>89</v>
      </c>
      <c r="H30" s="77">
        <v>24030</v>
      </c>
      <c r="J30" s="24">
        <f t="shared" si="2"/>
        <v>43.5</v>
      </c>
    </row>
  </sheetData>
  <sortState ref="A10:H52">
    <sortCondition ref="G10:G52"/>
    <sortCondition ref="E10:E52"/>
    <sortCondition ref="D10:D52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J170"/>
  <sheetViews>
    <sheetView zoomScale="70" workbookViewId="0">
      <selection sqref="A1:G1"/>
    </sheetView>
  </sheetViews>
  <sheetFormatPr baseColWidth="10" defaultRowHeight="18.75"/>
  <cols>
    <col min="1" max="1" width="55.85546875" style="1" bestFit="1" customWidth="1"/>
    <col min="2" max="2" width="9.7109375" style="1" customWidth="1"/>
    <col min="3" max="6" width="6.7109375" style="2" customWidth="1"/>
    <col min="7" max="7" width="6.7109375" style="21" customWidth="1"/>
    <col min="8" max="8" width="12.85546875" style="39" customWidth="1"/>
    <col min="9" max="9" width="11.42578125" style="1" customWidth="1"/>
    <col min="10" max="10" width="11.42578125" style="2" customWidth="1"/>
    <col min="11" max="11" width="11.42578125" style="1" customWidth="1"/>
    <col min="12" max="16384" width="11.42578125" style="1"/>
  </cols>
  <sheetData>
    <row r="1" spans="1:10" ht="30.75">
      <c r="A1" s="94" t="s">
        <v>7</v>
      </c>
      <c r="B1" s="94"/>
      <c r="C1" s="94"/>
      <c r="D1" s="94"/>
      <c r="E1" s="94"/>
      <c r="F1" s="94"/>
      <c r="G1" s="94"/>
    </row>
    <row r="2" spans="1:10" ht="30.75">
      <c r="A2" s="94" t="s">
        <v>8</v>
      </c>
      <c r="B2" s="94"/>
      <c r="C2" s="94"/>
      <c r="D2" s="94"/>
      <c r="E2" s="94"/>
      <c r="F2" s="94"/>
      <c r="G2" s="94"/>
    </row>
    <row r="3" spans="1:10" ht="25.5">
      <c r="A3" s="97" t="str">
        <f>'CAB 0-9'!A3:G3</f>
        <v>EL VALLE DE TANDIL</v>
      </c>
      <c r="B3" s="97"/>
      <c r="C3" s="97"/>
      <c r="D3" s="97"/>
      <c r="E3" s="97"/>
      <c r="F3" s="97"/>
      <c r="G3" s="97"/>
    </row>
    <row r="4" spans="1:10" ht="25.5">
      <c r="A4" s="97" t="str">
        <f>'CAB 10-16'!A4:G4</f>
        <v>GOLF CLUB</v>
      </c>
      <c r="B4" s="97"/>
      <c r="C4" s="97"/>
      <c r="D4" s="97"/>
      <c r="E4" s="97"/>
      <c r="F4" s="97"/>
      <c r="G4" s="97"/>
    </row>
    <row r="5" spans="1:10" ht="20.25">
      <c r="A5" s="95" t="str">
        <f>'CAB 0-9'!A5:G5</f>
        <v>7° FECHA DE MAYORES</v>
      </c>
      <c r="B5" s="95"/>
      <c r="C5" s="95"/>
      <c r="D5" s="95"/>
      <c r="E5" s="95"/>
      <c r="F5" s="95"/>
      <c r="G5" s="95"/>
    </row>
    <row r="6" spans="1:10" ht="19.5">
      <c r="A6" s="96" t="s">
        <v>6</v>
      </c>
      <c r="B6" s="96"/>
      <c r="C6" s="96"/>
      <c r="D6" s="96"/>
      <c r="E6" s="96"/>
      <c r="F6" s="96"/>
      <c r="G6" s="96"/>
    </row>
    <row r="7" spans="1:10" ht="20.25" thickBot="1">
      <c r="A7" s="99" t="str">
        <f>'CAB 0-9'!A7:E7</f>
        <v>SABADO 26 DE OCTUBRE DE 2019</v>
      </c>
      <c r="B7" s="99"/>
      <c r="C7" s="99"/>
      <c r="D7" s="99"/>
      <c r="E7" s="99"/>
      <c r="F7" s="99"/>
      <c r="G7" s="99"/>
      <c r="H7" s="42"/>
    </row>
    <row r="8" spans="1:10" ht="20.25" thickBot="1">
      <c r="A8" s="91" t="s">
        <v>18</v>
      </c>
      <c r="B8" s="92"/>
      <c r="C8" s="92"/>
      <c r="D8" s="92"/>
      <c r="E8" s="92"/>
      <c r="F8" s="92"/>
      <c r="G8" s="93"/>
    </row>
    <row r="9" spans="1:10" s="3" customFormat="1" ht="20.25" thickBot="1">
      <c r="A9" s="4" t="s">
        <v>0</v>
      </c>
      <c r="B9" s="5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0" t="s">
        <v>19</v>
      </c>
      <c r="J9" s="23" t="s">
        <v>20</v>
      </c>
    </row>
    <row r="10" spans="1:10" ht="19.5">
      <c r="A10" s="25" t="s">
        <v>82</v>
      </c>
      <c r="B10" s="6" t="s">
        <v>59</v>
      </c>
      <c r="C10" s="7">
        <v>20</v>
      </c>
      <c r="D10" s="8">
        <v>43</v>
      </c>
      <c r="E10" s="8">
        <v>45</v>
      </c>
      <c r="F10" s="8">
        <f t="shared" ref="F10:F29" si="0">SUM(D10+E10)</f>
        <v>88</v>
      </c>
      <c r="G10" s="57">
        <f t="shared" ref="G10:G29" si="1">(F10-C10)</f>
        <v>68</v>
      </c>
      <c r="H10" s="41">
        <v>23449</v>
      </c>
      <c r="J10" s="24">
        <f t="shared" ref="J10:J29" si="2">(E10-C10*0.5)</f>
        <v>35</v>
      </c>
    </row>
    <row r="11" spans="1:10" ht="19.5">
      <c r="A11" s="25" t="s">
        <v>163</v>
      </c>
      <c r="B11" s="6" t="s">
        <v>32</v>
      </c>
      <c r="C11" s="7">
        <v>20</v>
      </c>
      <c r="D11" s="8">
        <v>47</v>
      </c>
      <c r="E11" s="8">
        <v>45</v>
      </c>
      <c r="F11" s="8">
        <f t="shared" si="0"/>
        <v>92</v>
      </c>
      <c r="G11" s="57">
        <f t="shared" si="1"/>
        <v>72</v>
      </c>
      <c r="H11" s="41">
        <v>24886</v>
      </c>
      <c r="J11" s="24">
        <f t="shared" si="2"/>
        <v>35</v>
      </c>
    </row>
    <row r="12" spans="1:10" ht="19.5">
      <c r="A12" s="25" t="s">
        <v>84</v>
      </c>
      <c r="B12" s="6" t="s">
        <v>43</v>
      </c>
      <c r="C12" s="7">
        <v>23</v>
      </c>
      <c r="D12" s="8">
        <v>47</v>
      </c>
      <c r="E12" s="8">
        <v>49</v>
      </c>
      <c r="F12" s="8">
        <f t="shared" si="0"/>
        <v>96</v>
      </c>
      <c r="G12" s="57">
        <f t="shared" si="1"/>
        <v>73</v>
      </c>
      <c r="H12" s="41">
        <v>18529</v>
      </c>
      <c r="J12" s="24">
        <f>(E12-C12*0.5)</f>
        <v>37.5</v>
      </c>
    </row>
    <row r="13" spans="1:10" ht="19.5">
      <c r="A13" s="25" t="s">
        <v>156</v>
      </c>
      <c r="B13" s="6" t="s">
        <v>43</v>
      </c>
      <c r="C13" s="7">
        <v>17</v>
      </c>
      <c r="D13" s="8">
        <v>43</v>
      </c>
      <c r="E13" s="8">
        <v>47</v>
      </c>
      <c r="F13" s="8">
        <f t="shared" si="0"/>
        <v>90</v>
      </c>
      <c r="G13" s="57">
        <f t="shared" si="1"/>
        <v>73</v>
      </c>
      <c r="H13" s="41">
        <v>20137</v>
      </c>
      <c r="J13" s="24">
        <f>(E13-C13*0.5)</f>
        <v>38.5</v>
      </c>
    </row>
    <row r="14" spans="1:10" ht="19.5">
      <c r="A14" s="25" t="s">
        <v>168</v>
      </c>
      <c r="B14" s="6" t="s">
        <v>39</v>
      </c>
      <c r="C14" s="7">
        <v>23</v>
      </c>
      <c r="D14" s="8">
        <v>49</v>
      </c>
      <c r="E14" s="8">
        <v>48</v>
      </c>
      <c r="F14" s="8">
        <f t="shared" si="0"/>
        <v>97</v>
      </c>
      <c r="G14" s="57">
        <f t="shared" si="1"/>
        <v>74</v>
      </c>
      <c r="H14" s="41">
        <v>19864</v>
      </c>
      <c r="J14" s="24">
        <f>(E14-C14*0.5)</f>
        <v>36.5</v>
      </c>
    </row>
    <row r="15" spans="1:10" ht="19.5">
      <c r="A15" s="25" t="s">
        <v>78</v>
      </c>
      <c r="B15" s="6" t="s">
        <v>57</v>
      </c>
      <c r="C15" s="7">
        <v>17</v>
      </c>
      <c r="D15" s="8">
        <v>50</v>
      </c>
      <c r="E15" s="8">
        <v>42</v>
      </c>
      <c r="F15" s="8">
        <f t="shared" si="0"/>
        <v>92</v>
      </c>
      <c r="G15" s="57">
        <f t="shared" si="1"/>
        <v>75</v>
      </c>
      <c r="H15" s="41">
        <v>27574</v>
      </c>
      <c r="J15" s="24">
        <f t="shared" si="2"/>
        <v>33.5</v>
      </c>
    </row>
    <row r="16" spans="1:10" ht="19.5">
      <c r="A16" s="25" t="s">
        <v>83</v>
      </c>
      <c r="B16" s="6" t="s">
        <v>57</v>
      </c>
      <c r="C16" s="7">
        <v>23</v>
      </c>
      <c r="D16" s="8">
        <v>50</v>
      </c>
      <c r="E16" s="8">
        <v>48</v>
      </c>
      <c r="F16" s="8">
        <f t="shared" si="0"/>
        <v>98</v>
      </c>
      <c r="G16" s="57">
        <f t="shared" si="1"/>
        <v>75</v>
      </c>
      <c r="H16" s="41">
        <v>26809</v>
      </c>
      <c r="J16" s="24">
        <f t="shared" si="2"/>
        <v>36.5</v>
      </c>
    </row>
    <row r="17" spans="1:10" ht="19.5">
      <c r="A17" s="25" t="s">
        <v>171</v>
      </c>
      <c r="B17" s="6" t="s">
        <v>59</v>
      </c>
      <c r="C17" s="7">
        <v>24</v>
      </c>
      <c r="D17" s="8">
        <v>43</v>
      </c>
      <c r="E17" s="8">
        <v>56</v>
      </c>
      <c r="F17" s="8">
        <f t="shared" si="0"/>
        <v>99</v>
      </c>
      <c r="G17" s="57">
        <f t="shared" si="1"/>
        <v>75</v>
      </c>
      <c r="H17" s="41">
        <v>28086</v>
      </c>
      <c r="J17" s="24">
        <f t="shared" si="2"/>
        <v>44</v>
      </c>
    </row>
    <row r="18" spans="1:10" ht="19.5">
      <c r="A18" s="25" t="s">
        <v>158</v>
      </c>
      <c r="B18" s="6" t="s">
        <v>39</v>
      </c>
      <c r="C18" s="7">
        <v>18</v>
      </c>
      <c r="D18" s="8">
        <v>52</v>
      </c>
      <c r="E18" s="8">
        <v>43</v>
      </c>
      <c r="F18" s="8">
        <f t="shared" si="0"/>
        <v>95</v>
      </c>
      <c r="G18" s="57">
        <f t="shared" si="1"/>
        <v>77</v>
      </c>
      <c r="H18" s="41">
        <v>28541</v>
      </c>
      <c r="J18" s="24">
        <f t="shared" si="2"/>
        <v>34</v>
      </c>
    </row>
    <row r="19" spans="1:10" ht="19.5">
      <c r="A19" s="25" t="s">
        <v>166</v>
      </c>
      <c r="B19" s="6" t="s">
        <v>39</v>
      </c>
      <c r="C19" s="7">
        <v>22</v>
      </c>
      <c r="D19" s="8">
        <v>49</v>
      </c>
      <c r="E19" s="8">
        <v>50</v>
      </c>
      <c r="F19" s="8">
        <f t="shared" si="0"/>
        <v>99</v>
      </c>
      <c r="G19" s="57">
        <f t="shared" si="1"/>
        <v>77</v>
      </c>
      <c r="H19" s="41">
        <v>23175</v>
      </c>
      <c r="J19" s="24">
        <f t="shared" si="2"/>
        <v>39</v>
      </c>
    </row>
    <row r="20" spans="1:10" ht="19.5">
      <c r="A20" s="25" t="s">
        <v>80</v>
      </c>
      <c r="B20" s="6" t="s">
        <v>59</v>
      </c>
      <c r="C20" s="7">
        <v>19</v>
      </c>
      <c r="D20" s="8">
        <v>52</v>
      </c>
      <c r="E20" s="8">
        <v>45</v>
      </c>
      <c r="F20" s="8">
        <f t="shared" si="0"/>
        <v>97</v>
      </c>
      <c r="G20" s="57">
        <f t="shared" si="1"/>
        <v>78</v>
      </c>
      <c r="H20" s="41">
        <v>19578</v>
      </c>
      <c r="J20" s="24">
        <f t="shared" si="2"/>
        <v>35.5</v>
      </c>
    </row>
    <row r="21" spans="1:10" ht="19.5">
      <c r="A21" s="25" t="s">
        <v>170</v>
      </c>
      <c r="B21" s="6" t="s">
        <v>59</v>
      </c>
      <c r="C21" s="7">
        <v>24</v>
      </c>
      <c r="D21" s="8">
        <v>54</v>
      </c>
      <c r="E21" s="8">
        <v>49</v>
      </c>
      <c r="F21" s="8">
        <f t="shared" si="0"/>
        <v>103</v>
      </c>
      <c r="G21" s="57">
        <f t="shared" si="1"/>
        <v>79</v>
      </c>
      <c r="H21" s="41">
        <v>21932</v>
      </c>
      <c r="J21" s="24">
        <f t="shared" si="2"/>
        <v>37</v>
      </c>
    </row>
    <row r="22" spans="1:10" ht="19.5">
      <c r="A22" s="25" t="s">
        <v>159</v>
      </c>
      <c r="B22" s="6" t="s">
        <v>59</v>
      </c>
      <c r="C22" s="7">
        <v>19</v>
      </c>
      <c r="D22" s="8">
        <v>50</v>
      </c>
      <c r="E22" s="8">
        <v>48</v>
      </c>
      <c r="F22" s="8">
        <f t="shared" si="0"/>
        <v>98</v>
      </c>
      <c r="G22" s="57">
        <f t="shared" si="1"/>
        <v>79</v>
      </c>
      <c r="H22" s="41">
        <v>23188</v>
      </c>
      <c r="J22" s="24">
        <f t="shared" si="2"/>
        <v>38.5</v>
      </c>
    </row>
    <row r="23" spans="1:10" ht="19.5">
      <c r="A23" s="25" t="s">
        <v>155</v>
      </c>
      <c r="B23" s="6" t="s">
        <v>34</v>
      </c>
      <c r="C23" s="7">
        <v>17</v>
      </c>
      <c r="D23" s="8">
        <v>44</v>
      </c>
      <c r="E23" s="8">
        <v>52</v>
      </c>
      <c r="F23" s="8">
        <f t="shared" si="0"/>
        <v>96</v>
      </c>
      <c r="G23" s="57">
        <f t="shared" si="1"/>
        <v>79</v>
      </c>
      <c r="H23" s="41">
        <v>22058</v>
      </c>
      <c r="J23" s="24">
        <f t="shared" si="2"/>
        <v>43.5</v>
      </c>
    </row>
    <row r="24" spans="1:10" ht="19.5">
      <c r="A24" s="25" t="s">
        <v>167</v>
      </c>
      <c r="B24" s="6" t="s">
        <v>59</v>
      </c>
      <c r="C24" s="7">
        <v>23</v>
      </c>
      <c r="D24" s="8">
        <v>52</v>
      </c>
      <c r="E24" s="8">
        <v>51</v>
      </c>
      <c r="F24" s="8">
        <f t="shared" si="0"/>
        <v>103</v>
      </c>
      <c r="G24" s="57">
        <f t="shared" si="1"/>
        <v>80</v>
      </c>
      <c r="H24" s="41">
        <v>28087</v>
      </c>
      <c r="J24" s="24">
        <f t="shared" si="2"/>
        <v>39.5</v>
      </c>
    </row>
    <row r="25" spans="1:10" ht="19.5">
      <c r="A25" s="25" t="s">
        <v>79</v>
      </c>
      <c r="B25" s="6" t="s">
        <v>39</v>
      </c>
      <c r="C25" s="7">
        <v>17</v>
      </c>
      <c r="D25" s="8">
        <v>47</v>
      </c>
      <c r="E25" s="8">
        <v>50</v>
      </c>
      <c r="F25" s="8">
        <f t="shared" si="0"/>
        <v>97</v>
      </c>
      <c r="G25" s="57">
        <f t="shared" si="1"/>
        <v>80</v>
      </c>
      <c r="H25" s="41">
        <v>19582</v>
      </c>
      <c r="J25" s="24">
        <f t="shared" si="2"/>
        <v>41.5</v>
      </c>
    </row>
    <row r="26" spans="1:10" ht="19.5">
      <c r="A26" s="25" t="s">
        <v>157</v>
      </c>
      <c r="B26" s="6" t="s">
        <v>46</v>
      </c>
      <c r="C26" s="7">
        <v>18</v>
      </c>
      <c r="D26" s="8">
        <v>53</v>
      </c>
      <c r="E26" s="8">
        <v>46</v>
      </c>
      <c r="F26" s="8">
        <f t="shared" si="0"/>
        <v>99</v>
      </c>
      <c r="G26" s="57">
        <f t="shared" si="1"/>
        <v>81</v>
      </c>
      <c r="H26" s="41">
        <v>23141</v>
      </c>
      <c r="J26" s="24">
        <f t="shared" si="2"/>
        <v>37</v>
      </c>
    </row>
    <row r="27" spans="1:10" ht="19.5">
      <c r="A27" s="25" t="s">
        <v>85</v>
      </c>
      <c r="B27" s="6" t="s">
        <v>39</v>
      </c>
      <c r="C27" s="7">
        <v>23</v>
      </c>
      <c r="D27" s="8">
        <v>52</v>
      </c>
      <c r="E27" s="8">
        <v>53</v>
      </c>
      <c r="F27" s="8">
        <f t="shared" si="0"/>
        <v>105</v>
      </c>
      <c r="G27" s="57">
        <f t="shared" si="1"/>
        <v>82</v>
      </c>
      <c r="H27" s="41">
        <v>31464</v>
      </c>
      <c r="J27" s="24">
        <f t="shared" si="2"/>
        <v>41.5</v>
      </c>
    </row>
    <row r="28" spans="1:10" ht="19.5">
      <c r="A28" s="25" t="s">
        <v>164</v>
      </c>
      <c r="B28" s="6" t="s">
        <v>59</v>
      </c>
      <c r="C28" s="7">
        <v>21</v>
      </c>
      <c r="D28" s="8">
        <v>51</v>
      </c>
      <c r="E28" s="8">
        <v>53</v>
      </c>
      <c r="F28" s="8">
        <f t="shared" si="0"/>
        <v>104</v>
      </c>
      <c r="G28" s="57">
        <f t="shared" si="1"/>
        <v>83</v>
      </c>
      <c r="H28" s="41">
        <v>24594</v>
      </c>
      <c r="J28" s="24">
        <f t="shared" si="2"/>
        <v>42.5</v>
      </c>
    </row>
    <row r="29" spans="1:10" ht="19.5">
      <c r="A29" s="25" t="s">
        <v>162</v>
      </c>
      <c r="B29" s="6" t="s">
        <v>43</v>
      </c>
      <c r="C29" s="7">
        <v>20</v>
      </c>
      <c r="D29" s="8">
        <v>53</v>
      </c>
      <c r="E29" s="8">
        <v>58</v>
      </c>
      <c r="F29" s="8">
        <f t="shared" si="0"/>
        <v>111</v>
      </c>
      <c r="G29" s="57">
        <f t="shared" si="1"/>
        <v>91</v>
      </c>
      <c r="H29" s="41">
        <v>31971</v>
      </c>
      <c r="J29" s="24">
        <f t="shared" si="2"/>
        <v>48</v>
      </c>
    </row>
    <row r="30" spans="1:10" ht="20.25" thickBot="1">
      <c r="A30" s="72" t="s">
        <v>169</v>
      </c>
      <c r="B30" s="73" t="s">
        <v>39</v>
      </c>
      <c r="C30" s="74">
        <v>23</v>
      </c>
      <c r="D30" s="75" t="s">
        <v>5</v>
      </c>
      <c r="E30" s="75" t="s">
        <v>253</v>
      </c>
      <c r="F30" s="75" t="s">
        <v>254</v>
      </c>
      <c r="G30" s="84" t="s">
        <v>12</v>
      </c>
      <c r="H30" s="77">
        <v>16080</v>
      </c>
    </row>
    <row r="31" spans="1:10">
      <c r="G31" s="2"/>
    </row>
    <row r="32" spans="1:10">
      <c r="G32" s="2"/>
    </row>
    <row r="33" spans="7:7">
      <c r="G33" s="2"/>
    </row>
    <row r="34" spans="7:7">
      <c r="G34" s="2"/>
    </row>
    <row r="35" spans="7:7">
      <c r="G35" s="2"/>
    </row>
    <row r="36" spans="7:7">
      <c r="G36" s="2"/>
    </row>
    <row r="37" spans="7:7">
      <c r="G37" s="2"/>
    </row>
    <row r="38" spans="7:7">
      <c r="G38" s="2"/>
    </row>
    <row r="39" spans="7:7">
      <c r="G39" s="2"/>
    </row>
    <row r="40" spans="7:7">
      <c r="G40" s="2"/>
    </row>
    <row r="41" spans="7:7">
      <c r="G41" s="2"/>
    </row>
    <row r="42" spans="7:7">
      <c r="G42" s="2"/>
    </row>
    <row r="43" spans="7:7">
      <c r="G43" s="2"/>
    </row>
    <row r="44" spans="7:7">
      <c r="G44" s="2"/>
    </row>
    <row r="45" spans="7:7">
      <c r="G45" s="2"/>
    </row>
    <row r="46" spans="7:7">
      <c r="G46" s="2"/>
    </row>
    <row r="47" spans="7:7">
      <c r="G47" s="2"/>
    </row>
    <row r="48" spans="7:7">
      <c r="G48" s="2"/>
    </row>
    <row r="49" spans="7:7">
      <c r="G49" s="2"/>
    </row>
    <row r="50" spans="7:7">
      <c r="G50" s="2"/>
    </row>
    <row r="51" spans="7:7">
      <c r="G51" s="2"/>
    </row>
    <row r="52" spans="7:7">
      <c r="G52" s="2"/>
    </row>
    <row r="53" spans="7:7">
      <c r="G53" s="2"/>
    </row>
    <row r="54" spans="7:7">
      <c r="G54" s="2"/>
    </row>
    <row r="55" spans="7:7">
      <c r="G55" s="2"/>
    </row>
    <row r="56" spans="7:7">
      <c r="G56" s="2"/>
    </row>
    <row r="57" spans="7:7">
      <c r="G57" s="2"/>
    </row>
    <row r="58" spans="7:7">
      <c r="G58" s="2"/>
    </row>
    <row r="59" spans="7:7">
      <c r="G59" s="2"/>
    </row>
    <row r="60" spans="7:7">
      <c r="G60" s="2"/>
    </row>
    <row r="61" spans="7:7">
      <c r="G61" s="2"/>
    </row>
    <row r="62" spans="7:7">
      <c r="G62" s="2"/>
    </row>
    <row r="63" spans="7:7">
      <c r="G63" s="2"/>
    </row>
    <row r="64" spans="7:7">
      <c r="G64" s="2"/>
    </row>
    <row r="65" spans="7:7">
      <c r="G65" s="2"/>
    </row>
    <row r="66" spans="7:7">
      <c r="G66" s="2"/>
    </row>
    <row r="67" spans="7:7">
      <c r="G67" s="2"/>
    </row>
    <row r="68" spans="7:7">
      <c r="G68" s="2"/>
    </row>
    <row r="69" spans="7:7">
      <c r="G69" s="2"/>
    </row>
    <row r="70" spans="7:7">
      <c r="G70" s="2"/>
    </row>
    <row r="71" spans="7:7">
      <c r="G71" s="2"/>
    </row>
    <row r="72" spans="7:7">
      <c r="G72" s="2"/>
    </row>
    <row r="73" spans="7:7">
      <c r="G73" s="2"/>
    </row>
    <row r="74" spans="7:7">
      <c r="G74" s="2"/>
    </row>
    <row r="75" spans="7:7">
      <c r="G75" s="2"/>
    </row>
    <row r="76" spans="7:7">
      <c r="G76" s="2"/>
    </row>
    <row r="77" spans="7:7">
      <c r="G77" s="2"/>
    </row>
    <row r="78" spans="7:7">
      <c r="G78" s="2"/>
    </row>
    <row r="79" spans="7:7">
      <c r="G79" s="2"/>
    </row>
    <row r="80" spans="7:7">
      <c r="G80" s="2"/>
    </row>
    <row r="81" spans="7:7">
      <c r="G81" s="2"/>
    </row>
    <row r="82" spans="7:7">
      <c r="G82" s="2"/>
    </row>
    <row r="83" spans="7:7">
      <c r="G83" s="2"/>
    </row>
    <row r="84" spans="7:7">
      <c r="G84" s="2"/>
    </row>
    <row r="85" spans="7:7">
      <c r="G85" s="2"/>
    </row>
    <row r="86" spans="7:7">
      <c r="G86" s="2"/>
    </row>
    <row r="87" spans="7:7">
      <c r="G87" s="2"/>
    </row>
    <row r="88" spans="7:7">
      <c r="G88" s="2"/>
    </row>
    <row r="89" spans="7:7">
      <c r="G89" s="2"/>
    </row>
    <row r="90" spans="7:7">
      <c r="G90" s="2"/>
    </row>
    <row r="91" spans="7:7">
      <c r="G91" s="2"/>
    </row>
    <row r="92" spans="7:7">
      <c r="G92" s="2"/>
    </row>
    <row r="93" spans="7:7">
      <c r="G93" s="2"/>
    </row>
    <row r="94" spans="7:7">
      <c r="G94" s="2"/>
    </row>
    <row r="95" spans="7:7">
      <c r="G95" s="2"/>
    </row>
    <row r="96" spans="7:7">
      <c r="G96" s="2"/>
    </row>
    <row r="97" spans="7:7">
      <c r="G97" s="2"/>
    </row>
    <row r="98" spans="7:7">
      <c r="G98" s="2"/>
    </row>
    <row r="99" spans="7:7">
      <c r="G99" s="2"/>
    </row>
    <row r="100" spans="7:7">
      <c r="G100" s="2"/>
    </row>
    <row r="101" spans="7:7">
      <c r="G101" s="2"/>
    </row>
    <row r="102" spans="7:7">
      <c r="G102" s="2"/>
    </row>
    <row r="103" spans="7:7">
      <c r="G103" s="2"/>
    </row>
    <row r="104" spans="7:7">
      <c r="G104" s="2"/>
    </row>
    <row r="105" spans="7:7">
      <c r="G105" s="2"/>
    </row>
    <row r="106" spans="7:7">
      <c r="G106" s="2"/>
    </row>
    <row r="107" spans="7:7">
      <c r="G107" s="2"/>
    </row>
    <row r="108" spans="7:7">
      <c r="G108" s="2"/>
    </row>
    <row r="109" spans="7:7">
      <c r="G109" s="2"/>
    </row>
    <row r="110" spans="7:7">
      <c r="G110" s="2"/>
    </row>
    <row r="111" spans="7:7">
      <c r="G111" s="2"/>
    </row>
    <row r="112" spans="7:7">
      <c r="G112" s="2"/>
    </row>
    <row r="113" spans="7:7">
      <c r="G113" s="2"/>
    </row>
    <row r="114" spans="7:7">
      <c r="G114" s="2"/>
    </row>
    <row r="115" spans="7:7">
      <c r="G115" s="2"/>
    </row>
    <row r="116" spans="7:7">
      <c r="G116" s="2"/>
    </row>
    <row r="117" spans="7:7">
      <c r="G117" s="2"/>
    </row>
    <row r="118" spans="7:7">
      <c r="G118" s="2"/>
    </row>
    <row r="119" spans="7:7">
      <c r="G119" s="2"/>
    </row>
    <row r="120" spans="7:7">
      <c r="G120" s="2"/>
    </row>
    <row r="121" spans="7:7">
      <c r="G121" s="2"/>
    </row>
    <row r="122" spans="7:7">
      <c r="G122" s="2"/>
    </row>
    <row r="123" spans="7:7">
      <c r="G123" s="2"/>
    </row>
    <row r="124" spans="7:7">
      <c r="G124" s="2"/>
    </row>
    <row r="125" spans="7:7">
      <c r="G125" s="2"/>
    </row>
    <row r="126" spans="7:7">
      <c r="G126" s="2"/>
    </row>
    <row r="127" spans="7:7">
      <c r="G127" s="2"/>
    </row>
    <row r="128" spans="7:7">
      <c r="G128" s="2"/>
    </row>
    <row r="129" spans="7:7">
      <c r="G129" s="2"/>
    </row>
    <row r="130" spans="7:7">
      <c r="G130" s="2"/>
    </row>
    <row r="131" spans="7:7">
      <c r="G131" s="2"/>
    </row>
    <row r="132" spans="7:7">
      <c r="G132" s="2"/>
    </row>
    <row r="133" spans="7:7">
      <c r="G133" s="2"/>
    </row>
    <row r="134" spans="7:7">
      <c r="G134" s="2"/>
    </row>
    <row r="135" spans="7:7">
      <c r="G135" s="2"/>
    </row>
    <row r="136" spans="7:7">
      <c r="G136" s="2"/>
    </row>
    <row r="137" spans="7:7">
      <c r="G137" s="2"/>
    </row>
    <row r="138" spans="7:7">
      <c r="G138" s="2"/>
    </row>
    <row r="139" spans="7:7">
      <c r="G139" s="2"/>
    </row>
    <row r="140" spans="7:7">
      <c r="G140" s="2"/>
    </row>
    <row r="141" spans="7:7">
      <c r="G141" s="2"/>
    </row>
    <row r="142" spans="7:7">
      <c r="G142" s="2"/>
    </row>
    <row r="143" spans="7:7">
      <c r="G143" s="2"/>
    </row>
    <row r="144" spans="7:7">
      <c r="G144" s="2"/>
    </row>
    <row r="145" spans="7:7">
      <c r="G145" s="2"/>
    </row>
    <row r="146" spans="7:7">
      <c r="G146" s="2"/>
    </row>
    <row r="147" spans="7:7">
      <c r="G147" s="2"/>
    </row>
    <row r="148" spans="7:7">
      <c r="G148" s="2"/>
    </row>
    <row r="149" spans="7:7">
      <c r="G149" s="2"/>
    </row>
    <row r="150" spans="7:7">
      <c r="G150" s="2"/>
    </row>
    <row r="151" spans="7:7">
      <c r="G151" s="2"/>
    </row>
    <row r="152" spans="7:7">
      <c r="G152" s="2"/>
    </row>
    <row r="153" spans="7:7">
      <c r="G153" s="2"/>
    </row>
    <row r="154" spans="7:7">
      <c r="G154" s="2"/>
    </row>
    <row r="155" spans="7:7">
      <c r="G155" s="2"/>
    </row>
    <row r="156" spans="7:7">
      <c r="G156" s="2"/>
    </row>
    <row r="157" spans="7:7">
      <c r="G157" s="2"/>
    </row>
    <row r="158" spans="7:7">
      <c r="G158" s="2"/>
    </row>
    <row r="159" spans="7:7">
      <c r="G159" s="2"/>
    </row>
    <row r="160" spans="7:7">
      <c r="G160" s="2"/>
    </row>
    <row r="161" spans="7:7">
      <c r="G161" s="2"/>
    </row>
    <row r="162" spans="7:7">
      <c r="G162" s="2"/>
    </row>
    <row r="163" spans="7:7">
      <c r="G163" s="2"/>
    </row>
    <row r="164" spans="7:7">
      <c r="G164" s="2"/>
    </row>
    <row r="165" spans="7:7">
      <c r="G165" s="2"/>
    </row>
    <row r="166" spans="7:7">
      <c r="G166" s="2"/>
    </row>
    <row r="167" spans="7:7">
      <c r="G167" s="2"/>
    </row>
    <row r="168" spans="7:7">
      <c r="G168" s="2"/>
    </row>
    <row r="169" spans="7:7">
      <c r="G169" s="2"/>
    </row>
    <row r="170" spans="7:7">
      <c r="G170" s="2"/>
    </row>
  </sheetData>
  <sortState ref="A12:J14">
    <sortCondition ref="J12:J14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9"/>
  <sheetViews>
    <sheetView zoomScale="70" workbookViewId="0">
      <selection sqref="A1:G1"/>
    </sheetView>
  </sheetViews>
  <sheetFormatPr baseColWidth="10" defaultRowHeight="18.75"/>
  <cols>
    <col min="1" max="1" width="52.42578125" style="1" bestFit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94" t="s">
        <v>7</v>
      </c>
      <c r="B1" s="94"/>
      <c r="C1" s="94"/>
      <c r="D1" s="94"/>
      <c r="E1" s="94"/>
      <c r="F1" s="94"/>
      <c r="G1" s="94"/>
    </row>
    <row r="2" spans="1:10" ht="30.75">
      <c r="A2" s="94" t="s">
        <v>8</v>
      </c>
      <c r="B2" s="94"/>
      <c r="C2" s="94"/>
      <c r="D2" s="94"/>
      <c r="E2" s="94"/>
      <c r="F2" s="94"/>
      <c r="G2" s="94"/>
    </row>
    <row r="3" spans="1:10" ht="25.5">
      <c r="A3" s="97" t="str">
        <f>'CAB 0-9'!A3:G3</f>
        <v>EL VALLE DE TANDIL</v>
      </c>
      <c r="B3" s="97"/>
      <c r="C3" s="97"/>
      <c r="D3" s="97"/>
      <c r="E3" s="97"/>
      <c r="F3" s="97"/>
      <c r="G3" s="97"/>
    </row>
    <row r="4" spans="1:10" ht="25.5">
      <c r="A4" s="97" t="str">
        <f>'CAB 17-24'!A4:G4</f>
        <v>GOLF CLUB</v>
      </c>
      <c r="B4" s="97"/>
      <c r="C4" s="97"/>
      <c r="D4" s="97"/>
      <c r="E4" s="97"/>
      <c r="F4" s="97"/>
      <c r="G4" s="97"/>
    </row>
    <row r="5" spans="1:10" ht="20.25">
      <c r="A5" s="95" t="str">
        <f>'CAB 0-9'!A5:G5</f>
        <v>7° FECHA DE MAYORES</v>
      </c>
      <c r="B5" s="95"/>
      <c r="C5" s="95"/>
      <c r="D5" s="95"/>
      <c r="E5" s="95"/>
      <c r="F5" s="95"/>
      <c r="G5" s="95"/>
    </row>
    <row r="6" spans="1:10" ht="19.5">
      <c r="A6" s="96" t="s">
        <v>6</v>
      </c>
      <c r="B6" s="96"/>
      <c r="C6" s="96"/>
      <c r="D6" s="96"/>
      <c r="E6" s="96"/>
      <c r="F6" s="96"/>
      <c r="G6" s="96"/>
    </row>
    <row r="7" spans="1:10" ht="20.25" thickBot="1">
      <c r="A7" s="98" t="str">
        <f>'CAB 0-9'!A7:E7</f>
        <v>SABADO 26 DE OCTUBRE DE 2019</v>
      </c>
      <c r="B7" s="98"/>
      <c r="C7" s="98"/>
      <c r="D7" s="98"/>
      <c r="E7" s="98"/>
      <c r="F7" s="98"/>
      <c r="G7" s="98"/>
      <c r="H7" s="22"/>
    </row>
    <row r="8" spans="1:10" ht="20.25" thickBot="1">
      <c r="A8" s="91" t="s">
        <v>11</v>
      </c>
      <c r="B8" s="92"/>
      <c r="C8" s="92"/>
      <c r="D8" s="92"/>
      <c r="E8" s="92"/>
      <c r="F8" s="92"/>
      <c r="G8" s="93"/>
      <c r="H8" s="39"/>
    </row>
    <row r="9" spans="1:10" s="3" customFormat="1" ht="20.25" thickBot="1">
      <c r="A9" s="4" t="s">
        <v>0</v>
      </c>
      <c r="B9" s="5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4" t="s">
        <v>19</v>
      </c>
      <c r="J9" s="23" t="s">
        <v>20</v>
      </c>
    </row>
    <row r="10" spans="1:10" ht="19.5">
      <c r="A10" s="25" t="s">
        <v>172</v>
      </c>
      <c r="B10" s="6" t="s">
        <v>43</v>
      </c>
      <c r="C10" s="7">
        <v>25</v>
      </c>
      <c r="D10" s="8">
        <v>44</v>
      </c>
      <c r="E10" s="8">
        <v>51</v>
      </c>
      <c r="F10" s="8">
        <f t="shared" ref="F10:F21" si="0">SUM(D10+E10)</f>
        <v>95</v>
      </c>
      <c r="G10" s="57">
        <f t="shared" ref="G10:G21" si="1">(F10-C10)</f>
        <v>70</v>
      </c>
      <c r="H10" s="41">
        <v>21457</v>
      </c>
      <c r="J10" s="24">
        <f t="shared" ref="J10:J21" si="2">(E10-C10*0.5)</f>
        <v>38.5</v>
      </c>
    </row>
    <row r="11" spans="1:10" ht="19.5">
      <c r="A11" s="25" t="s">
        <v>176</v>
      </c>
      <c r="B11" s="6" t="s">
        <v>59</v>
      </c>
      <c r="C11" s="7">
        <v>28</v>
      </c>
      <c r="D11" s="8">
        <v>53</v>
      </c>
      <c r="E11" s="8">
        <v>50</v>
      </c>
      <c r="F11" s="8">
        <f t="shared" si="0"/>
        <v>103</v>
      </c>
      <c r="G11" s="57">
        <f t="shared" si="1"/>
        <v>75</v>
      </c>
      <c r="H11" s="41">
        <v>16171</v>
      </c>
      <c r="J11" s="24">
        <f t="shared" si="2"/>
        <v>36</v>
      </c>
    </row>
    <row r="12" spans="1:10" ht="19.5">
      <c r="A12" s="25" t="s">
        <v>175</v>
      </c>
      <c r="B12" s="6" t="s">
        <v>59</v>
      </c>
      <c r="C12" s="7">
        <v>26</v>
      </c>
      <c r="D12" s="8">
        <v>55</v>
      </c>
      <c r="E12" s="8">
        <v>47</v>
      </c>
      <c r="F12" s="8">
        <f t="shared" si="0"/>
        <v>102</v>
      </c>
      <c r="G12" s="57">
        <f t="shared" si="1"/>
        <v>76</v>
      </c>
      <c r="H12" s="41">
        <v>23426</v>
      </c>
      <c r="J12" s="24">
        <f t="shared" si="2"/>
        <v>34</v>
      </c>
    </row>
    <row r="13" spans="1:10" ht="19.5">
      <c r="A13" s="25" t="s">
        <v>173</v>
      </c>
      <c r="B13" s="6" t="s">
        <v>43</v>
      </c>
      <c r="C13" s="7">
        <v>25</v>
      </c>
      <c r="D13" s="8">
        <v>52</v>
      </c>
      <c r="E13" s="8">
        <v>49</v>
      </c>
      <c r="F13" s="8">
        <f t="shared" si="0"/>
        <v>101</v>
      </c>
      <c r="G13" s="57">
        <f t="shared" si="1"/>
        <v>76</v>
      </c>
      <c r="H13" s="41">
        <v>23705</v>
      </c>
      <c r="J13" s="24">
        <f t="shared" si="2"/>
        <v>36.5</v>
      </c>
    </row>
    <row r="14" spans="1:10" ht="19.5">
      <c r="A14" s="25" t="s">
        <v>89</v>
      </c>
      <c r="B14" s="6" t="s">
        <v>39</v>
      </c>
      <c r="C14" s="7">
        <v>29</v>
      </c>
      <c r="D14" s="8">
        <v>52</v>
      </c>
      <c r="E14" s="8">
        <v>56</v>
      </c>
      <c r="F14" s="8">
        <f t="shared" si="0"/>
        <v>108</v>
      </c>
      <c r="G14" s="57">
        <f t="shared" si="1"/>
        <v>79</v>
      </c>
      <c r="H14" s="41">
        <v>26907</v>
      </c>
      <c r="J14" s="24">
        <f t="shared" si="2"/>
        <v>41.5</v>
      </c>
    </row>
    <row r="15" spans="1:10" ht="19.5">
      <c r="A15" s="25" t="s">
        <v>92</v>
      </c>
      <c r="B15" s="6" t="s">
        <v>57</v>
      </c>
      <c r="C15" s="7">
        <v>36</v>
      </c>
      <c r="D15" s="8">
        <v>55</v>
      </c>
      <c r="E15" s="8">
        <v>61</v>
      </c>
      <c r="F15" s="8">
        <f t="shared" si="0"/>
        <v>116</v>
      </c>
      <c r="G15" s="57">
        <f t="shared" si="1"/>
        <v>80</v>
      </c>
      <c r="H15" s="41">
        <v>21829</v>
      </c>
      <c r="J15" s="24">
        <f t="shared" si="2"/>
        <v>43</v>
      </c>
    </row>
    <row r="16" spans="1:10" ht="19.5">
      <c r="A16" s="25" t="s">
        <v>88</v>
      </c>
      <c r="B16" s="6" t="s">
        <v>39</v>
      </c>
      <c r="C16" s="7">
        <v>28</v>
      </c>
      <c r="D16" s="8">
        <v>49</v>
      </c>
      <c r="E16" s="8">
        <v>59</v>
      </c>
      <c r="F16" s="8">
        <f t="shared" si="0"/>
        <v>108</v>
      </c>
      <c r="G16" s="57">
        <f t="shared" si="1"/>
        <v>80</v>
      </c>
      <c r="H16" s="41">
        <v>24729</v>
      </c>
      <c r="J16" s="24">
        <f t="shared" si="2"/>
        <v>45</v>
      </c>
    </row>
    <row r="17" spans="1:10" ht="19.5">
      <c r="A17" s="25" t="s">
        <v>174</v>
      </c>
      <c r="B17" s="6" t="s">
        <v>39</v>
      </c>
      <c r="C17" s="7">
        <v>25</v>
      </c>
      <c r="D17" s="8">
        <v>52</v>
      </c>
      <c r="E17" s="8">
        <v>55</v>
      </c>
      <c r="F17" s="8">
        <f t="shared" si="0"/>
        <v>107</v>
      </c>
      <c r="G17" s="57">
        <f t="shared" si="1"/>
        <v>82</v>
      </c>
      <c r="H17" s="41">
        <v>23880</v>
      </c>
      <c r="J17" s="24">
        <f t="shared" si="2"/>
        <v>42.5</v>
      </c>
    </row>
    <row r="18" spans="1:10" ht="19.5">
      <c r="A18" s="25" t="s">
        <v>90</v>
      </c>
      <c r="B18" s="6" t="s">
        <v>57</v>
      </c>
      <c r="C18" s="7">
        <v>29</v>
      </c>
      <c r="D18" s="8">
        <v>59</v>
      </c>
      <c r="E18" s="8">
        <v>55</v>
      </c>
      <c r="F18" s="8">
        <f t="shared" si="0"/>
        <v>114</v>
      </c>
      <c r="G18" s="57">
        <f t="shared" si="1"/>
        <v>85</v>
      </c>
      <c r="H18" s="41">
        <v>27603</v>
      </c>
      <c r="J18" s="24">
        <f t="shared" si="2"/>
        <v>40.5</v>
      </c>
    </row>
    <row r="19" spans="1:10" ht="19.5">
      <c r="A19" s="25" t="s">
        <v>87</v>
      </c>
      <c r="B19" s="6" t="s">
        <v>57</v>
      </c>
      <c r="C19" s="7">
        <v>28</v>
      </c>
      <c r="D19" s="8">
        <v>53</v>
      </c>
      <c r="E19" s="8">
        <v>60</v>
      </c>
      <c r="F19" s="8">
        <f t="shared" si="0"/>
        <v>113</v>
      </c>
      <c r="G19" s="57">
        <f t="shared" si="1"/>
        <v>85</v>
      </c>
      <c r="H19" s="41">
        <v>20677</v>
      </c>
      <c r="J19" s="24">
        <f t="shared" si="2"/>
        <v>46</v>
      </c>
    </row>
    <row r="20" spans="1:10" ht="19.5">
      <c r="A20" s="25" t="s">
        <v>86</v>
      </c>
      <c r="B20" s="6" t="s">
        <v>57</v>
      </c>
      <c r="C20" s="7">
        <v>28</v>
      </c>
      <c r="D20" s="8">
        <v>56</v>
      </c>
      <c r="E20" s="8">
        <v>63</v>
      </c>
      <c r="F20" s="8">
        <f t="shared" si="0"/>
        <v>119</v>
      </c>
      <c r="G20" s="57">
        <f t="shared" si="1"/>
        <v>91</v>
      </c>
      <c r="H20" s="41">
        <v>22524</v>
      </c>
      <c r="J20" s="24">
        <f t="shared" si="2"/>
        <v>49</v>
      </c>
    </row>
    <row r="21" spans="1:10" ht="19.5">
      <c r="A21" s="25" t="s">
        <v>91</v>
      </c>
      <c r="B21" s="6" t="s">
        <v>81</v>
      </c>
      <c r="C21" s="7">
        <v>30</v>
      </c>
      <c r="D21" s="8">
        <v>65</v>
      </c>
      <c r="E21" s="8">
        <v>64</v>
      </c>
      <c r="F21" s="8">
        <f t="shared" si="0"/>
        <v>129</v>
      </c>
      <c r="G21" s="57">
        <f t="shared" si="1"/>
        <v>99</v>
      </c>
      <c r="H21" s="41">
        <v>17087</v>
      </c>
      <c r="J21" s="24">
        <f t="shared" si="2"/>
        <v>49</v>
      </c>
    </row>
    <row r="22" spans="1:10" ht="19.5">
      <c r="A22" s="25" t="s">
        <v>178</v>
      </c>
      <c r="B22" s="6" t="s">
        <v>39</v>
      </c>
      <c r="C22" s="7">
        <v>32</v>
      </c>
      <c r="D22" s="8" t="s">
        <v>5</v>
      </c>
      <c r="E22" s="8" t="s">
        <v>253</v>
      </c>
      <c r="F22" s="8" t="s">
        <v>254</v>
      </c>
      <c r="G22" s="57" t="s">
        <v>12</v>
      </c>
      <c r="H22" s="41">
        <v>23376</v>
      </c>
    </row>
    <row r="23" spans="1:10" ht="19.5">
      <c r="A23" s="25" t="s">
        <v>179</v>
      </c>
      <c r="B23" s="6" t="s">
        <v>39</v>
      </c>
      <c r="C23" s="7">
        <v>32</v>
      </c>
      <c r="D23" s="8" t="s">
        <v>5</v>
      </c>
      <c r="E23" s="8" t="s">
        <v>253</v>
      </c>
      <c r="F23" s="8" t="s">
        <v>254</v>
      </c>
      <c r="G23" s="57" t="s">
        <v>12</v>
      </c>
      <c r="H23" s="41">
        <v>23458</v>
      </c>
      <c r="J23" s="1"/>
    </row>
    <row r="24" spans="1:10" ht="20.25" thickBot="1">
      <c r="A24" s="72" t="s">
        <v>180</v>
      </c>
      <c r="B24" s="73" t="s">
        <v>59</v>
      </c>
      <c r="C24" s="74">
        <v>33</v>
      </c>
      <c r="D24" s="75" t="s">
        <v>5</v>
      </c>
      <c r="E24" s="75" t="s">
        <v>253</v>
      </c>
      <c r="F24" s="75" t="s">
        <v>254</v>
      </c>
      <c r="G24" s="84" t="s">
        <v>12</v>
      </c>
      <c r="H24" s="77">
        <v>21490</v>
      </c>
      <c r="J24" s="1"/>
    </row>
    <row r="25" spans="1:10">
      <c r="H25" s="39"/>
      <c r="J25" s="1"/>
    </row>
    <row r="26" spans="1:10">
      <c r="H26" s="39"/>
      <c r="J26" s="1"/>
    </row>
    <row r="27" spans="1:10">
      <c r="H27" s="39"/>
    </row>
    <row r="28" spans="1:10">
      <c r="H28" s="39"/>
    </row>
    <row r="29" spans="1:10">
      <c r="H29" s="39"/>
    </row>
    <row r="30" spans="1:10">
      <c r="H30" s="39"/>
    </row>
    <row r="31" spans="1:10">
      <c r="H31" s="39"/>
    </row>
    <row r="32" spans="1:10">
      <c r="H32" s="39"/>
    </row>
    <row r="33" spans="8:8">
      <c r="H33" s="39"/>
    </row>
    <row r="34" spans="8:8">
      <c r="H34" s="39"/>
    </row>
    <row r="35" spans="8:8">
      <c r="H35" s="39"/>
    </row>
    <row r="36" spans="8:8">
      <c r="H36" s="39"/>
    </row>
    <row r="37" spans="8:8">
      <c r="H37" s="39"/>
    </row>
    <row r="38" spans="8:8">
      <c r="H38" s="39"/>
    </row>
    <row r="39" spans="8:8">
      <c r="H39" s="39"/>
    </row>
    <row r="40" spans="8:8">
      <c r="H40" s="39"/>
    </row>
    <row r="41" spans="8:8">
      <c r="H41" s="39"/>
    </row>
    <row r="42" spans="8:8">
      <c r="H42" s="39"/>
    </row>
    <row r="43" spans="8:8">
      <c r="H43" s="39"/>
    </row>
    <row r="44" spans="8:8">
      <c r="H44" s="39"/>
    </row>
    <row r="45" spans="8:8">
      <c r="H45" s="39"/>
    </row>
    <row r="46" spans="8:8">
      <c r="H46" s="39"/>
    </row>
    <row r="47" spans="8:8">
      <c r="H47" s="39"/>
    </row>
    <row r="48" spans="8:8">
      <c r="H48" s="39"/>
    </row>
    <row r="49" spans="8:8">
      <c r="H49" s="39"/>
    </row>
    <row r="50" spans="8:8">
      <c r="H50" s="39"/>
    </row>
    <row r="51" spans="8:8">
      <c r="H51" s="39"/>
    </row>
    <row r="52" spans="8:8">
      <c r="H52" s="39"/>
    </row>
    <row r="53" spans="8:8">
      <c r="H53" s="39"/>
    </row>
    <row r="54" spans="8:8">
      <c r="H54" s="39"/>
    </row>
    <row r="55" spans="8:8">
      <c r="H55" s="39"/>
    </row>
    <row r="56" spans="8:8">
      <c r="H56" s="39"/>
    </row>
    <row r="57" spans="8:8">
      <c r="H57" s="39"/>
    </row>
    <row r="58" spans="8:8">
      <c r="H58" s="39"/>
    </row>
    <row r="59" spans="8:8">
      <c r="H59" s="39"/>
    </row>
    <row r="60" spans="8:8">
      <c r="H60" s="39"/>
    </row>
    <row r="61" spans="8:8">
      <c r="H61" s="39"/>
    </row>
    <row r="62" spans="8:8">
      <c r="H62" s="39"/>
    </row>
    <row r="63" spans="8:8">
      <c r="H63" s="39"/>
    </row>
    <row r="64" spans="8:8">
      <c r="H64" s="39"/>
    </row>
    <row r="65" spans="8:8">
      <c r="H65" s="39"/>
    </row>
    <row r="66" spans="8:8">
      <c r="H66" s="39"/>
    </row>
    <row r="67" spans="8:8">
      <c r="H67" s="39"/>
    </row>
    <row r="68" spans="8:8">
      <c r="H68" s="39"/>
    </row>
    <row r="69" spans="8:8">
      <c r="H69" s="39"/>
    </row>
    <row r="70" spans="8:8">
      <c r="H70" s="39"/>
    </row>
    <row r="71" spans="8:8">
      <c r="H71" s="39"/>
    </row>
    <row r="72" spans="8:8">
      <c r="H72" s="39"/>
    </row>
    <row r="73" spans="8:8">
      <c r="H73" s="39"/>
    </row>
    <row r="74" spans="8:8">
      <c r="H74" s="39"/>
    </row>
    <row r="75" spans="8:8">
      <c r="H75" s="39"/>
    </row>
    <row r="76" spans="8:8">
      <c r="H76" s="39"/>
    </row>
    <row r="77" spans="8:8">
      <c r="H77" s="39"/>
    </row>
    <row r="78" spans="8:8">
      <c r="H78" s="39"/>
    </row>
    <row r="79" spans="8:8">
      <c r="H79" s="39"/>
    </row>
    <row r="80" spans="8:8">
      <c r="H80" s="39"/>
    </row>
    <row r="81" spans="8:8">
      <c r="H81" s="39"/>
    </row>
    <row r="82" spans="8:8">
      <c r="H82" s="39"/>
    </row>
    <row r="83" spans="8:8">
      <c r="H83" s="39"/>
    </row>
    <row r="84" spans="8:8">
      <c r="H84" s="39"/>
    </row>
    <row r="85" spans="8:8">
      <c r="H85" s="39"/>
    </row>
    <row r="86" spans="8:8">
      <c r="H86" s="39"/>
    </row>
    <row r="87" spans="8:8">
      <c r="H87" s="39"/>
    </row>
    <row r="88" spans="8:8">
      <c r="H88" s="39"/>
    </row>
    <row r="89" spans="8:8">
      <c r="H89" s="39"/>
    </row>
    <row r="90" spans="8:8">
      <c r="H90" s="39"/>
    </row>
    <row r="91" spans="8:8">
      <c r="H91" s="39"/>
    </row>
    <row r="92" spans="8:8">
      <c r="H92" s="39"/>
    </row>
    <row r="93" spans="8:8">
      <c r="H93" s="39"/>
    </row>
    <row r="94" spans="8:8">
      <c r="H94" s="39"/>
    </row>
    <row r="95" spans="8:8">
      <c r="H95" s="39"/>
    </row>
    <row r="96" spans="8:8">
      <c r="H96" s="39"/>
    </row>
    <row r="97" spans="8:8">
      <c r="H97" s="39"/>
    </row>
    <row r="98" spans="8:8">
      <c r="H98" s="39"/>
    </row>
    <row r="99" spans="8:8">
      <c r="H99" s="39"/>
    </row>
    <row r="100" spans="8:8">
      <c r="H100" s="39"/>
    </row>
    <row r="101" spans="8:8">
      <c r="H101" s="39"/>
    </row>
    <row r="102" spans="8:8">
      <c r="H102" s="39"/>
    </row>
    <row r="103" spans="8:8">
      <c r="H103" s="39"/>
    </row>
    <row r="104" spans="8:8">
      <c r="H104" s="39"/>
    </row>
    <row r="105" spans="8:8">
      <c r="H105" s="39"/>
    </row>
    <row r="106" spans="8:8">
      <c r="H106" s="39"/>
    </row>
    <row r="107" spans="8:8">
      <c r="H107" s="39"/>
    </row>
    <row r="108" spans="8:8">
      <c r="H108" s="39"/>
    </row>
    <row r="109" spans="8:8">
      <c r="H109" s="39"/>
    </row>
    <row r="110" spans="8:8">
      <c r="H110" s="39"/>
    </row>
    <row r="111" spans="8:8">
      <c r="H111" s="39"/>
    </row>
    <row r="112" spans="8:8">
      <c r="H112" s="39"/>
    </row>
    <row r="113" spans="8:8">
      <c r="H113" s="39"/>
    </row>
    <row r="114" spans="8:8">
      <c r="H114" s="39"/>
    </row>
    <row r="115" spans="8:8">
      <c r="H115" s="39"/>
    </row>
    <row r="116" spans="8:8">
      <c r="H116" s="39"/>
    </row>
    <row r="117" spans="8:8">
      <c r="H117" s="39"/>
    </row>
    <row r="118" spans="8:8">
      <c r="H118" s="39"/>
    </row>
    <row r="119" spans="8:8">
      <c r="H119" s="39"/>
    </row>
    <row r="120" spans="8:8">
      <c r="H120" s="39"/>
    </row>
    <row r="121" spans="8:8">
      <c r="H121" s="39"/>
    </row>
    <row r="122" spans="8:8">
      <c r="H122" s="39"/>
    </row>
    <row r="123" spans="8:8">
      <c r="H123" s="39"/>
    </row>
    <row r="124" spans="8:8">
      <c r="H124" s="39"/>
    </row>
    <row r="125" spans="8:8">
      <c r="H125" s="39"/>
    </row>
    <row r="126" spans="8:8">
      <c r="H126" s="39"/>
    </row>
    <row r="127" spans="8:8">
      <c r="H127" s="39"/>
    </row>
    <row r="128" spans="8:8">
      <c r="H128" s="39"/>
    </row>
    <row r="129" spans="8:8">
      <c r="H129" s="39"/>
    </row>
    <row r="130" spans="8:8">
      <c r="H130" s="39"/>
    </row>
    <row r="131" spans="8:8">
      <c r="H131" s="39"/>
    </row>
    <row r="132" spans="8:8">
      <c r="H132" s="39"/>
    </row>
    <row r="133" spans="8:8">
      <c r="H133" s="39"/>
    </row>
    <row r="134" spans="8:8">
      <c r="H134" s="39"/>
    </row>
    <row r="135" spans="8:8">
      <c r="H135" s="39"/>
    </row>
    <row r="136" spans="8:8">
      <c r="H136" s="39"/>
    </row>
    <row r="137" spans="8:8">
      <c r="H137" s="39"/>
    </row>
    <row r="138" spans="8:8">
      <c r="H138" s="39"/>
    </row>
    <row r="139" spans="8:8">
      <c r="H139" s="39"/>
    </row>
    <row r="140" spans="8:8">
      <c r="H140" s="39"/>
    </row>
    <row r="141" spans="8:8">
      <c r="H141" s="39"/>
    </row>
    <row r="142" spans="8:8">
      <c r="H142" s="39"/>
    </row>
    <row r="143" spans="8:8">
      <c r="H143" s="39"/>
    </row>
    <row r="144" spans="8:8">
      <c r="H144" s="39"/>
    </row>
    <row r="145" spans="8:8">
      <c r="H145" s="39"/>
    </row>
    <row r="146" spans="8:8">
      <c r="H146" s="39"/>
    </row>
    <row r="147" spans="8:8">
      <c r="H147" s="39"/>
    </row>
    <row r="148" spans="8:8">
      <c r="H148" s="39"/>
    </row>
    <row r="149" spans="8:8">
      <c r="H149" s="39"/>
    </row>
    <row r="150" spans="8:8">
      <c r="H150" s="39"/>
    </row>
    <row r="151" spans="8:8">
      <c r="H151" s="39"/>
    </row>
    <row r="152" spans="8:8">
      <c r="H152" s="39"/>
    </row>
    <row r="153" spans="8:8">
      <c r="H153" s="39"/>
    </row>
    <row r="154" spans="8:8">
      <c r="H154" s="39"/>
    </row>
    <row r="155" spans="8:8">
      <c r="H155" s="39"/>
    </row>
    <row r="156" spans="8:8">
      <c r="H156" s="39"/>
    </row>
    <row r="157" spans="8:8">
      <c r="H157" s="39"/>
    </row>
    <row r="158" spans="8:8">
      <c r="H158" s="39"/>
    </row>
    <row r="159" spans="8:8">
      <c r="H159" s="39"/>
    </row>
    <row r="160" spans="8:8">
      <c r="H160" s="39"/>
    </row>
    <row r="161" spans="8:8">
      <c r="H161" s="39"/>
    </row>
    <row r="162" spans="8:8">
      <c r="H162" s="39"/>
    </row>
    <row r="163" spans="8:8">
      <c r="H163" s="39"/>
    </row>
    <row r="164" spans="8:8">
      <c r="H164" s="39"/>
    </row>
    <row r="165" spans="8:8">
      <c r="H165" s="39"/>
    </row>
    <row r="166" spans="8:8">
      <c r="H166" s="39"/>
    </row>
    <row r="167" spans="8:8">
      <c r="H167" s="39"/>
    </row>
    <row r="168" spans="8:8">
      <c r="H168" s="39"/>
    </row>
    <row r="169" spans="8:8">
      <c r="H169" s="39"/>
    </row>
    <row r="170" spans="8:8">
      <c r="H170" s="39"/>
    </row>
    <row r="171" spans="8:8">
      <c r="H171" s="39"/>
    </row>
    <row r="172" spans="8:8">
      <c r="H172" s="39"/>
    </row>
    <row r="173" spans="8:8">
      <c r="H173" s="39"/>
    </row>
    <row r="174" spans="8:8">
      <c r="H174" s="39"/>
    </row>
    <row r="175" spans="8:8">
      <c r="H175" s="39"/>
    </row>
    <row r="176" spans="8:8">
      <c r="H176" s="39"/>
    </row>
    <row r="177" spans="8:8">
      <c r="H177" s="39"/>
    </row>
    <row r="178" spans="8:8">
      <c r="H178" s="39"/>
    </row>
    <row r="179" spans="8:8">
      <c r="H179" s="39"/>
    </row>
    <row r="180" spans="8:8">
      <c r="H180" s="39"/>
    </row>
    <row r="181" spans="8:8">
      <c r="H181" s="39"/>
    </row>
    <row r="182" spans="8:8">
      <c r="H182" s="39"/>
    </row>
    <row r="183" spans="8:8">
      <c r="H183" s="39"/>
    </row>
    <row r="184" spans="8:8">
      <c r="H184" s="39"/>
    </row>
    <row r="185" spans="8:8">
      <c r="H185" s="39"/>
    </row>
    <row r="186" spans="8:8">
      <c r="H186" s="39"/>
    </row>
    <row r="187" spans="8:8">
      <c r="H187" s="39"/>
    </row>
    <row r="188" spans="8:8">
      <c r="H188" s="39"/>
    </row>
    <row r="189" spans="8:8">
      <c r="H189" s="39"/>
    </row>
    <row r="190" spans="8:8">
      <c r="H190" s="39"/>
    </row>
    <row r="191" spans="8:8">
      <c r="H191" s="39"/>
    </row>
    <row r="192" spans="8:8">
      <c r="H192" s="39"/>
    </row>
    <row r="193" spans="8:8">
      <c r="H193" s="39"/>
    </row>
    <row r="194" spans="8:8">
      <c r="H194" s="39"/>
    </row>
    <row r="195" spans="8:8">
      <c r="H195" s="39"/>
    </row>
    <row r="196" spans="8:8">
      <c r="H196" s="39"/>
    </row>
    <row r="197" spans="8:8">
      <c r="H197" s="39"/>
    </row>
    <row r="198" spans="8:8">
      <c r="H198" s="39"/>
    </row>
    <row r="199" spans="8:8">
      <c r="H199" s="39"/>
    </row>
    <row r="200" spans="8:8">
      <c r="H200" s="39"/>
    </row>
    <row r="201" spans="8:8">
      <c r="H201" s="39"/>
    </row>
    <row r="202" spans="8:8">
      <c r="H202" s="39"/>
    </row>
    <row r="203" spans="8:8">
      <c r="H203" s="39"/>
    </row>
    <row r="204" spans="8:8">
      <c r="H204" s="39"/>
    </row>
    <row r="205" spans="8:8">
      <c r="H205" s="39"/>
    </row>
    <row r="206" spans="8:8">
      <c r="H206" s="39"/>
    </row>
    <row r="207" spans="8:8">
      <c r="H207" s="39"/>
    </row>
    <row r="208" spans="8:8">
      <c r="H208" s="39"/>
    </row>
    <row r="209" spans="8:8">
      <c r="H209" s="39"/>
    </row>
    <row r="210" spans="8:8">
      <c r="H210" s="39"/>
    </row>
    <row r="211" spans="8:8">
      <c r="H211" s="39"/>
    </row>
    <row r="212" spans="8:8">
      <c r="H212" s="39"/>
    </row>
    <row r="213" spans="8:8">
      <c r="H213" s="39"/>
    </row>
    <row r="214" spans="8:8">
      <c r="H214" s="39"/>
    </row>
    <row r="215" spans="8:8">
      <c r="H215" s="39"/>
    </row>
    <row r="216" spans="8:8">
      <c r="H216" s="39"/>
    </row>
    <row r="217" spans="8:8">
      <c r="H217" s="39"/>
    </row>
    <row r="218" spans="8:8">
      <c r="H218" s="39"/>
    </row>
    <row r="219" spans="8:8">
      <c r="H219" s="39"/>
    </row>
  </sheetData>
  <sortState ref="A10:H29">
    <sortCondition ref="G10:G29"/>
    <sortCondition ref="E10:E29"/>
    <sortCondition ref="D10:D29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7"/>
  <sheetViews>
    <sheetView zoomScale="70" zoomScaleNormal="70" workbookViewId="0">
      <selection sqref="A1:G1"/>
    </sheetView>
  </sheetViews>
  <sheetFormatPr baseColWidth="10" defaultRowHeight="18.75"/>
  <cols>
    <col min="1" max="1" width="51" style="1" bestFit="1" customWidth="1"/>
    <col min="2" max="2" width="8.85546875" style="1" customWidth="1"/>
    <col min="3" max="7" width="6.7109375" style="2" customWidth="1"/>
    <col min="8" max="8" width="12.85546875" style="1" customWidth="1"/>
    <col min="9" max="10" width="11.42578125" style="1" customWidth="1"/>
    <col min="11" max="11" width="11.42578125" style="1"/>
    <col min="12" max="12" width="21.5703125" style="1" bestFit="1" customWidth="1"/>
    <col min="13" max="21" width="3" style="1" bestFit="1" customWidth="1"/>
    <col min="22" max="16384" width="11.42578125" style="1"/>
  </cols>
  <sheetData>
    <row r="1" spans="1:24" ht="30.75">
      <c r="A1" s="94" t="s">
        <v>7</v>
      </c>
      <c r="B1" s="94"/>
      <c r="C1" s="94"/>
      <c r="D1" s="94"/>
      <c r="E1" s="94"/>
      <c r="F1" s="94"/>
      <c r="G1" s="94"/>
    </row>
    <row r="2" spans="1:24" ht="30.75">
      <c r="A2" s="94" t="s">
        <v>8</v>
      </c>
      <c r="B2" s="94"/>
      <c r="C2" s="94"/>
      <c r="D2" s="94"/>
      <c r="E2" s="94"/>
      <c r="F2" s="94"/>
      <c r="G2" s="94"/>
    </row>
    <row r="3" spans="1:24" ht="25.5">
      <c r="A3" s="97" t="str">
        <f>'CAB 0-9'!A3:G3</f>
        <v>EL VALLE DE TANDIL</v>
      </c>
      <c r="B3" s="97"/>
      <c r="C3" s="97"/>
      <c r="D3" s="97"/>
      <c r="E3" s="97"/>
      <c r="F3" s="97"/>
      <c r="G3" s="97"/>
    </row>
    <row r="4" spans="1:24" ht="25.5">
      <c r="A4" s="97" t="str">
        <f>'CAB 25-36'!A4:G4</f>
        <v>GOLF CLUB</v>
      </c>
      <c r="B4" s="97"/>
      <c r="C4" s="97"/>
      <c r="D4" s="97"/>
      <c r="E4" s="97"/>
      <c r="F4" s="97"/>
      <c r="G4" s="97"/>
    </row>
    <row r="5" spans="1:24" ht="20.25">
      <c r="A5" s="95" t="str">
        <f>'CAB 0-9'!A5:G5</f>
        <v>7° FECHA DE MAYORES</v>
      </c>
      <c r="B5" s="95"/>
      <c r="C5" s="95"/>
      <c r="D5" s="95"/>
      <c r="E5" s="95"/>
      <c r="F5" s="95"/>
      <c r="G5" s="95"/>
    </row>
    <row r="6" spans="1:24" ht="19.5">
      <c r="A6" s="96" t="s">
        <v>6</v>
      </c>
      <c r="B6" s="96"/>
      <c r="C6" s="96"/>
      <c r="D6" s="96"/>
      <c r="E6" s="96"/>
      <c r="F6" s="96"/>
      <c r="G6" s="96"/>
    </row>
    <row r="7" spans="1:24" ht="20.25" thickBot="1">
      <c r="A7" s="99" t="str">
        <f>'CAB 0-9'!A7:E7</f>
        <v>SABADO 26 DE OCTUBRE DE 2019</v>
      </c>
      <c r="B7" s="99"/>
      <c r="C7" s="99"/>
      <c r="D7" s="99"/>
      <c r="E7" s="99"/>
      <c r="F7" s="99"/>
      <c r="G7" s="99"/>
      <c r="H7" s="22"/>
    </row>
    <row r="8" spans="1:24" ht="20.25" thickBot="1">
      <c r="A8" s="91" t="s">
        <v>186</v>
      </c>
      <c r="B8" s="92"/>
      <c r="C8" s="92"/>
      <c r="D8" s="92"/>
      <c r="E8" s="92"/>
      <c r="F8" s="92"/>
      <c r="G8" s="93"/>
      <c r="L8" s="52" t="s">
        <v>258</v>
      </c>
    </row>
    <row r="9" spans="1:24" s="3" customFormat="1" ht="20.25" thickBot="1">
      <c r="A9" s="4" t="s">
        <v>14</v>
      </c>
      <c r="B9" s="5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4" t="s">
        <v>19</v>
      </c>
      <c r="J9" s="23" t="s">
        <v>20</v>
      </c>
      <c r="L9" s="1"/>
      <c r="M9" s="2"/>
      <c r="N9" s="2"/>
      <c r="O9" s="2"/>
      <c r="P9" s="2"/>
      <c r="Q9" s="2"/>
      <c r="R9" s="2"/>
      <c r="S9" s="2"/>
      <c r="T9" s="2"/>
      <c r="U9" s="2"/>
      <c r="V9" s="30" t="s">
        <v>21</v>
      </c>
      <c r="W9" s="26" t="s">
        <v>22</v>
      </c>
      <c r="X9" s="26" t="s">
        <v>23</v>
      </c>
    </row>
    <row r="10" spans="1:24" ht="19.5">
      <c r="A10" s="25" t="s">
        <v>94</v>
      </c>
      <c r="B10" s="6" t="s">
        <v>46</v>
      </c>
      <c r="C10" s="7">
        <v>16</v>
      </c>
      <c r="D10" s="8">
        <v>47</v>
      </c>
      <c r="E10" s="8">
        <v>44</v>
      </c>
      <c r="F10" s="8">
        <f t="shared" ref="F10:F14" si="0">SUM(D10+E10)</f>
        <v>91</v>
      </c>
      <c r="G10" s="57">
        <f t="shared" ref="G10:G12" si="1">(F10-C10)</f>
        <v>75</v>
      </c>
      <c r="H10" s="41">
        <v>25038</v>
      </c>
      <c r="J10" s="24">
        <f t="shared" ref="J10:J14" si="2">(E10-C10*0.5)</f>
        <v>36</v>
      </c>
      <c r="L10" s="51" t="s">
        <v>121</v>
      </c>
      <c r="M10" s="48">
        <v>4</v>
      </c>
      <c r="N10" s="28">
        <v>5</v>
      </c>
      <c r="O10" s="28">
        <v>7</v>
      </c>
      <c r="P10" s="44">
        <v>8</v>
      </c>
      <c r="Q10" s="44">
        <v>4</v>
      </c>
      <c r="R10" s="44">
        <v>4</v>
      </c>
      <c r="S10" s="44">
        <v>4</v>
      </c>
      <c r="T10" s="44">
        <v>4</v>
      </c>
      <c r="U10" s="45">
        <v>4</v>
      </c>
      <c r="V10" s="32">
        <f>SUM(M10:U10)-C10*0.5</f>
        <v>36</v>
      </c>
      <c r="W10" s="31">
        <f>SUM(P10:U10)-C10*0.33</f>
        <v>22.72</v>
      </c>
      <c r="X10" s="31">
        <f>SUM(S10:U10)-C10*0.166</f>
        <v>9.3439999999999994</v>
      </c>
    </row>
    <row r="11" spans="1:24" ht="20.25" thickBot="1">
      <c r="A11" s="25" t="s">
        <v>181</v>
      </c>
      <c r="B11" s="6" t="s">
        <v>59</v>
      </c>
      <c r="C11" s="7">
        <v>8</v>
      </c>
      <c r="D11" s="8">
        <v>43</v>
      </c>
      <c r="E11" s="8">
        <v>40</v>
      </c>
      <c r="F11" s="8">
        <f t="shared" si="0"/>
        <v>83</v>
      </c>
      <c r="G11" s="57">
        <f t="shared" si="1"/>
        <v>75</v>
      </c>
      <c r="H11" s="41">
        <v>20628</v>
      </c>
      <c r="J11" s="24">
        <f t="shared" si="2"/>
        <v>36</v>
      </c>
      <c r="L11" s="50" t="s">
        <v>229</v>
      </c>
      <c r="M11" s="49">
        <v>4</v>
      </c>
      <c r="N11" s="27">
        <v>4</v>
      </c>
      <c r="O11" s="27">
        <v>4</v>
      </c>
      <c r="P11" s="27">
        <v>7</v>
      </c>
      <c r="Q11" s="27">
        <v>4</v>
      </c>
      <c r="R11" s="27">
        <v>3</v>
      </c>
      <c r="S11" s="37">
        <v>5</v>
      </c>
      <c r="T11" s="37">
        <v>3</v>
      </c>
      <c r="U11" s="38">
        <v>6</v>
      </c>
      <c r="V11" s="33">
        <f>SUM(M11:U11)-C11*0.5</f>
        <v>36</v>
      </c>
      <c r="W11" s="29">
        <f>SUM(P11:U11)-C11*0.33</f>
        <v>25.36</v>
      </c>
      <c r="X11" s="29">
        <f>SUM(S11:U11)-C11*0.166</f>
        <v>12.672000000000001</v>
      </c>
    </row>
    <row r="12" spans="1:24" ht="19.5">
      <c r="A12" s="25" t="s">
        <v>93</v>
      </c>
      <c r="B12" s="6" t="s">
        <v>36</v>
      </c>
      <c r="C12" s="7">
        <v>0</v>
      </c>
      <c r="D12" s="8">
        <v>42</v>
      </c>
      <c r="E12" s="8">
        <v>37</v>
      </c>
      <c r="F12" s="8">
        <f t="shared" si="0"/>
        <v>79</v>
      </c>
      <c r="G12" s="57">
        <f t="shared" si="1"/>
        <v>79</v>
      </c>
      <c r="H12" s="41">
        <v>25922</v>
      </c>
      <c r="J12" s="24">
        <f t="shared" si="2"/>
        <v>37</v>
      </c>
    </row>
    <row r="13" spans="1:24" ht="19.5">
      <c r="A13" s="25" t="s">
        <v>182</v>
      </c>
      <c r="B13" s="6" t="s">
        <v>36</v>
      </c>
      <c r="C13" s="7">
        <v>8</v>
      </c>
      <c r="D13" s="8">
        <v>47</v>
      </c>
      <c r="E13" s="8">
        <v>41</v>
      </c>
      <c r="F13" s="8">
        <f t="shared" si="0"/>
        <v>88</v>
      </c>
      <c r="G13" s="57">
        <f t="shared" ref="G13:G14" si="3">(F13-C13)</f>
        <v>80</v>
      </c>
      <c r="H13" s="41">
        <v>25494</v>
      </c>
      <c r="J13" s="24">
        <f t="shared" si="2"/>
        <v>37</v>
      </c>
    </row>
    <row r="14" spans="1:24" ht="19.5">
      <c r="A14" s="25" t="s">
        <v>185</v>
      </c>
      <c r="B14" s="6" t="s">
        <v>39</v>
      </c>
      <c r="C14" s="7">
        <v>36</v>
      </c>
      <c r="D14" s="8">
        <v>76</v>
      </c>
      <c r="E14" s="8">
        <v>66</v>
      </c>
      <c r="F14" s="8">
        <f t="shared" si="0"/>
        <v>142</v>
      </c>
      <c r="G14" s="57">
        <f t="shared" si="3"/>
        <v>106</v>
      </c>
      <c r="H14" s="41">
        <v>23647</v>
      </c>
      <c r="J14" s="24">
        <f t="shared" si="2"/>
        <v>48</v>
      </c>
    </row>
    <row r="15" spans="1:24" ht="19.5">
      <c r="A15" s="25" t="s">
        <v>183</v>
      </c>
      <c r="B15" s="6" t="s">
        <v>61</v>
      </c>
      <c r="C15" s="7">
        <v>18</v>
      </c>
      <c r="D15" s="8" t="s">
        <v>5</v>
      </c>
      <c r="E15" s="8" t="s">
        <v>253</v>
      </c>
      <c r="F15" s="8" t="s">
        <v>254</v>
      </c>
      <c r="G15" s="57" t="s">
        <v>12</v>
      </c>
      <c r="H15" s="41">
        <v>23874</v>
      </c>
    </row>
    <row r="16" spans="1:24" ht="20.25" thickBot="1">
      <c r="A16" s="72" t="s">
        <v>184</v>
      </c>
      <c r="B16" s="73" t="s">
        <v>61</v>
      </c>
      <c r="C16" s="74">
        <v>22</v>
      </c>
      <c r="D16" s="75" t="s">
        <v>5</v>
      </c>
      <c r="E16" s="75" t="s">
        <v>253</v>
      </c>
      <c r="F16" s="75" t="s">
        <v>254</v>
      </c>
      <c r="G16" s="84" t="s">
        <v>12</v>
      </c>
      <c r="H16" s="77">
        <v>24186</v>
      </c>
    </row>
    <row r="17" spans="8:8">
      <c r="H17" s="39"/>
    </row>
  </sheetData>
  <sortState ref="A21:H32">
    <sortCondition ref="G21:G32"/>
    <sortCondition ref="E21:E32"/>
    <sortCondition ref="D21:D32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101"/>
  <sheetViews>
    <sheetView zoomScale="70" zoomScaleNormal="70" workbookViewId="0">
      <selection sqref="A1:G1"/>
    </sheetView>
  </sheetViews>
  <sheetFormatPr baseColWidth="10" defaultRowHeight="18.75"/>
  <cols>
    <col min="1" max="1" width="37.7109375" style="1" bestFit="1" customWidth="1"/>
    <col min="2" max="2" width="7.855468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6" style="1" customWidth="1"/>
    <col min="11" max="15" width="11.42578125" style="22"/>
    <col min="16" max="16384" width="11.42578125" style="1"/>
  </cols>
  <sheetData>
    <row r="1" spans="1:256" ht="30.75">
      <c r="A1" s="94" t="s">
        <v>7</v>
      </c>
      <c r="B1" s="94"/>
      <c r="C1" s="94"/>
      <c r="D1" s="94"/>
      <c r="E1" s="94"/>
      <c r="F1" s="94"/>
      <c r="G1" s="94"/>
    </row>
    <row r="2" spans="1:256" ht="30.75">
      <c r="A2" s="94" t="s">
        <v>8</v>
      </c>
      <c r="B2" s="94"/>
      <c r="C2" s="94"/>
      <c r="D2" s="94"/>
      <c r="E2" s="94"/>
      <c r="F2" s="94"/>
      <c r="G2" s="94"/>
    </row>
    <row r="3" spans="1:256" ht="25.5">
      <c r="A3" s="97" t="str">
        <f>'CAB 0-9'!A3:G3</f>
        <v>EL VALLE DE TANDIL</v>
      </c>
      <c r="B3" s="97"/>
      <c r="C3" s="97"/>
      <c r="D3" s="97"/>
      <c r="E3" s="97"/>
      <c r="F3" s="97"/>
      <c r="G3" s="97"/>
    </row>
    <row r="4" spans="1:256" ht="25.5">
      <c r="A4" s="97" t="str">
        <f>'CAB 0-9'!A4:G4</f>
        <v>GOLF CLUB</v>
      </c>
      <c r="B4" s="97"/>
      <c r="C4" s="97"/>
      <c r="D4" s="97"/>
      <c r="E4" s="97"/>
      <c r="F4" s="97"/>
      <c r="G4" s="97"/>
    </row>
    <row r="5" spans="1:256" ht="20.25">
      <c r="A5" s="95" t="str">
        <f>'CAB 0-9'!A5:G5</f>
        <v>7° FECHA DE MAYORES</v>
      </c>
      <c r="B5" s="95"/>
      <c r="C5" s="95"/>
      <c r="D5" s="95"/>
      <c r="E5" s="95"/>
      <c r="F5" s="95"/>
      <c r="G5" s="95"/>
    </row>
    <row r="6" spans="1:256" ht="19.5">
      <c r="A6" s="96" t="s">
        <v>6</v>
      </c>
      <c r="B6" s="96"/>
      <c r="C6" s="96"/>
      <c r="D6" s="96"/>
      <c r="E6" s="96"/>
      <c r="F6" s="96"/>
      <c r="G6" s="96"/>
      <c r="J6" s="12">
        <v>43922</v>
      </c>
    </row>
    <row r="7" spans="1:256" ht="20.25" thickBot="1">
      <c r="A7" s="98" t="str">
        <f>'CAB 0-9'!A7:E7</f>
        <v>SABADO 26 DE OCTUBRE DE 2019</v>
      </c>
      <c r="B7" s="98"/>
      <c r="C7" s="98"/>
      <c r="D7" s="98"/>
      <c r="E7" s="98"/>
      <c r="F7" s="98"/>
      <c r="G7" s="98"/>
    </row>
    <row r="8" spans="1:256" ht="20.25" thickBot="1">
      <c r="A8" s="91" t="s">
        <v>17</v>
      </c>
      <c r="B8" s="92"/>
      <c r="C8" s="92"/>
      <c r="D8" s="92"/>
      <c r="E8" s="92"/>
      <c r="F8" s="92"/>
      <c r="G8" s="93"/>
    </row>
    <row r="9" spans="1:256" s="3" customFormat="1" ht="20.25" thickBot="1">
      <c r="A9" s="9" t="s">
        <v>0</v>
      </c>
      <c r="B9" s="10" t="s">
        <v>13</v>
      </c>
      <c r="C9" s="9" t="s">
        <v>1</v>
      </c>
      <c r="D9" s="9" t="s">
        <v>2</v>
      </c>
      <c r="E9" s="9" t="s">
        <v>3</v>
      </c>
      <c r="F9" s="9" t="s">
        <v>4</v>
      </c>
      <c r="G9" s="11" t="s">
        <v>5</v>
      </c>
      <c r="H9" s="9" t="s">
        <v>15</v>
      </c>
      <c r="J9" s="9" t="s">
        <v>16</v>
      </c>
      <c r="K9" s="22"/>
      <c r="L9" s="22"/>
      <c r="M9" s="22"/>
      <c r="N9" s="22"/>
      <c r="O9" s="2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>
      <c r="A10" s="25" t="s">
        <v>40</v>
      </c>
      <c r="B10" s="6" t="s">
        <v>36</v>
      </c>
      <c r="C10" s="7">
        <v>1</v>
      </c>
      <c r="D10" s="8">
        <v>34</v>
      </c>
      <c r="E10" s="8">
        <v>36</v>
      </c>
      <c r="F10" s="53">
        <f>SUM(D10+E10)</f>
        <v>70</v>
      </c>
      <c r="G10" s="57" t="s">
        <v>12</v>
      </c>
      <c r="H10" s="41">
        <v>26822</v>
      </c>
      <c r="J10" s="46">
        <f t="shared" ref="J10:J11" si="0" xml:space="preserve"> DATEDIF(H10,$J$6,"y")</f>
        <v>46</v>
      </c>
      <c r="P10" s="22"/>
      <c r="Q10" s="22"/>
    </row>
    <row r="11" spans="1:256" ht="19.5">
      <c r="A11" s="25" t="s">
        <v>60</v>
      </c>
      <c r="B11" s="6" t="s">
        <v>59</v>
      </c>
      <c r="C11" s="7">
        <v>6</v>
      </c>
      <c r="D11" s="8">
        <v>38</v>
      </c>
      <c r="E11" s="8">
        <v>34</v>
      </c>
      <c r="F11" s="53">
        <f>SUM(D11+E11)</f>
        <v>72</v>
      </c>
      <c r="G11" s="57" t="s">
        <v>12</v>
      </c>
      <c r="H11" s="41">
        <v>27443</v>
      </c>
      <c r="J11" s="46">
        <f t="shared" si="0"/>
        <v>45</v>
      </c>
      <c r="P11" s="22"/>
      <c r="Q11" s="22"/>
    </row>
    <row r="12" spans="1:256" ht="19.5">
      <c r="A12" s="25" t="s">
        <v>31</v>
      </c>
      <c r="B12" s="6" t="s">
        <v>46</v>
      </c>
      <c r="C12" s="7">
        <v>-3</v>
      </c>
      <c r="D12" s="8">
        <v>38</v>
      </c>
      <c r="E12" s="8">
        <v>35</v>
      </c>
      <c r="F12" s="53">
        <f>SUM(D12+E12)</f>
        <v>73</v>
      </c>
      <c r="G12" s="57" t="s">
        <v>12</v>
      </c>
      <c r="H12" s="41">
        <v>34117</v>
      </c>
      <c r="J12" s="46">
        <f t="shared" ref="J12:J71" si="1" xml:space="preserve"> DATEDIF(H12,$J$6,"y")</f>
        <v>26</v>
      </c>
      <c r="P12" s="22"/>
      <c r="Q12" s="22"/>
    </row>
    <row r="13" spans="1:256" ht="19.5">
      <c r="A13" s="25" t="s">
        <v>42</v>
      </c>
      <c r="B13" s="6" t="s">
        <v>36</v>
      </c>
      <c r="C13" s="7">
        <v>3</v>
      </c>
      <c r="D13" s="8">
        <v>37</v>
      </c>
      <c r="E13" s="8">
        <v>37</v>
      </c>
      <c r="F13" s="53">
        <f>SUM(D13+E13)</f>
        <v>74</v>
      </c>
      <c r="G13" s="57" t="s">
        <v>12</v>
      </c>
      <c r="H13" s="41">
        <v>28487</v>
      </c>
      <c r="J13" s="46">
        <f t="shared" si="1"/>
        <v>42</v>
      </c>
      <c r="P13" s="22"/>
      <c r="Q13" s="22"/>
    </row>
    <row r="14" spans="1:256" ht="19.5">
      <c r="A14" s="25" t="s">
        <v>134</v>
      </c>
      <c r="B14" s="6" t="s">
        <v>59</v>
      </c>
      <c r="C14" s="7">
        <v>9</v>
      </c>
      <c r="D14" s="8">
        <v>39</v>
      </c>
      <c r="E14" s="8">
        <v>36</v>
      </c>
      <c r="F14" s="53">
        <f>SUM(D14+E14)</f>
        <v>75</v>
      </c>
      <c r="G14" s="57" t="s">
        <v>12</v>
      </c>
      <c r="H14" s="41">
        <v>25706</v>
      </c>
      <c r="J14" s="46">
        <f t="shared" si="1"/>
        <v>49</v>
      </c>
      <c r="P14" s="22"/>
      <c r="Q14" s="22"/>
    </row>
    <row r="15" spans="1:256" ht="19.5">
      <c r="A15" s="25" t="s">
        <v>35</v>
      </c>
      <c r="B15" s="6" t="s">
        <v>36</v>
      </c>
      <c r="C15" s="7">
        <v>1</v>
      </c>
      <c r="D15" s="8">
        <v>37</v>
      </c>
      <c r="E15" s="8">
        <v>38</v>
      </c>
      <c r="F15" s="53">
        <f>SUM(D15+E15)</f>
        <v>75</v>
      </c>
      <c r="G15" s="57" t="s">
        <v>12</v>
      </c>
      <c r="H15" s="41">
        <v>26222</v>
      </c>
      <c r="J15" s="46">
        <f t="shared" si="1"/>
        <v>48</v>
      </c>
      <c r="P15" s="22"/>
      <c r="Q15" s="22"/>
    </row>
    <row r="16" spans="1:256" ht="19.5">
      <c r="A16" s="25" t="s">
        <v>129</v>
      </c>
      <c r="B16" s="6" t="s">
        <v>37</v>
      </c>
      <c r="C16" s="7">
        <v>4</v>
      </c>
      <c r="D16" s="8">
        <v>37</v>
      </c>
      <c r="E16" s="8">
        <v>40</v>
      </c>
      <c r="F16" s="53">
        <f>SUM(D16+E16)</f>
        <v>77</v>
      </c>
      <c r="G16" s="57" t="s">
        <v>12</v>
      </c>
      <c r="H16" s="41">
        <v>22100</v>
      </c>
      <c r="J16" s="46">
        <f t="shared" si="1"/>
        <v>59</v>
      </c>
      <c r="P16" s="22"/>
      <c r="Q16" s="22"/>
    </row>
    <row r="17" spans="1:17" ht="19.5">
      <c r="A17" s="25" t="s">
        <v>44</v>
      </c>
      <c r="B17" s="6" t="s">
        <v>43</v>
      </c>
      <c r="C17" s="7">
        <v>4</v>
      </c>
      <c r="D17" s="8">
        <v>43</v>
      </c>
      <c r="E17" s="8">
        <v>35</v>
      </c>
      <c r="F17" s="53">
        <f>SUM(D17+E17)</f>
        <v>78</v>
      </c>
      <c r="G17" s="57" t="s">
        <v>12</v>
      </c>
      <c r="H17" s="41">
        <v>26007</v>
      </c>
      <c r="J17" s="46">
        <f t="shared" si="1"/>
        <v>49</v>
      </c>
      <c r="P17" s="22"/>
      <c r="Q17" s="22"/>
    </row>
    <row r="18" spans="1:17" ht="19.5">
      <c r="A18" s="25" t="s">
        <v>127</v>
      </c>
      <c r="B18" s="6" t="s">
        <v>37</v>
      </c>
      <c r="C18" s="7">
        <v>3</v>
      </c>
      <c r="D18" s="8">
        <v>40</v>
      </c>
      <c r="E18" s="8">
        <v>38</v>
      </c>
      <c r="F18" s="53">
        <f>SUM(D18+E18)</f>
        <v>78</v>
      </c>
      <c r="G18" s="57" t="s">
        <v>12</v>
      </c>
      <c r="H18" s="41">
        <v>25621</v>
      </c>
      <c r="J18" s="46">
        <f t="shared" si="1"/>
        <v>50</v>
      </c>
      <c r="P18" s="22"/>
      <c r="Q18" s="22"/>
    </row>
    <row r="19" spans="1:17" ht="19.5">
      <c r="A19" s="25" t="s">
        <v>38</v>
      </c>
      <c r="B19" s="6" t="s">
        <v>39</v>
      </c>
      <c r="C19" s="7">
        <v>2</v>
      </c>
      <c r="D19" s="8">
        <v>39</v>
      </c>
      <c r="E19" s="8">
        <v>39</v>
      </c>
      <c r="F19" s="53">
        <f>SUM(D19+E19)</f>
        <v>78</v>
      </c>
      <c r="G19" s="57" t="s">
        <v>12</v>
      </c>
      <c r="H19" s="41">
        <v>25144</v>
      </c>
      <c r="J19" s="46">
        <f t="shared" si="1"/>
        <v>51</v>
      </c>
      <c r="P19" s="22"/>
      <c r="Q19" s="22"/>
    </row>
    <row r="20" spans="1:17" ht="19.5">
      <c r="A20" s="25" t="s">
        <v>126</v>
      </c>
      <c r="B20" s="6" t="s">
        <v>36</v>
      </c>
      <c r="C20" s="7">
        <v>3</v>
      </c>
      <c r="D20" s="8">
        <v>37</v>
      </c>
      <c r="E20" s="8">
        <v>41</v>
      </c>
      <c r="F20" s="53">
        <f>SUM(D20+E20)</f>
        <v>78</v>
      </c>
      <c r="G20" s="57" t="s">
        <v>12</v>
      </c>
      <c r="H20" s="41">
        <v>30881</v>
      </c>
      <c r="J20" s="46">
        <f t="shared" si="1"/>
        <v>35</v>
      </c>
      <c r="P20" s="22"/>
      <c r="Q20" s="22"/>
    </row>
    <row r="21" spans="1:17" ht="19.5">
      <c r="A21" s="25" t="s">
        <v>50</v>
      </c>
      <c r="B21" s="6" t="s">
        <v>37</v>
      </c>
      <c r="C21" s="7">
        <v>4</v>
      </c>
      <c r="D21" s="8">
        <v>42</v>
      </c>
      <c r="E21" s="8">
        <v>37</v>
      </c>
      <c r="F21" s="53">
        <f>SUM(D21+E21)</f>
        <v>79</v>
      </c>
      <c r="G21" s="57" t="s">
        <v>12</v>
      </c>
      <c r="H21" s="41">
        <v>23870</v>
      </c>
      <c r="J21" s="46">
        <f t="shared" si="1"/>
        <v>54</v>
      </c>
      <c r="P21" s="22"/>
      <c r="Q21" s="22"/>
    </row>
    <row r="22" spans="1:17" ht="19.5">
      <c r="A22" s="85" t="s">
        <v>93</v>
      </c>
      <c r="B22" s="6" t="s">
        <v>36</v>
      </c>
      <c r="C22" s="7">
        <v>0</v>
      </c>
      <c r="D22" s="8">
        <v>42</v>
      </c>
      <c r="E22" s="8">
        <v>37</v>
      </c>
      <c r="F22" s="53">
        <f>SUM(D22+E22)</f>
        <v>79</v>
      </c>
      <c r="G22" s="57" t="s">
        <v>12</v>
      </c>
      <c r="H22" s="41">
        <v>25922</v>
      </c>
      <c r="J22" s="46">
        <f t="shared" si="1"/>
        <v>49</v>
      </c>
      <c r="P22" s="22"/>
      <c r="Q22" s="22"/>
    </row>
    <row r="23" spans="1:17" ht="19.5">
      <c r="A23" s="25" t="s">
        <v>130</v>
      </c>
      <c r="B23" s="6" t="s">
        <v>32</v>
      </c>
      <c r="C23" s="7">
        <v>7</v>
      </c>
      <c r="D23" s="8">
        <v>35</v>
      </c>
      <c r="E23" s="8">
        <v>44</v>
      </c>
      <c r="F23" s="53">
        <f>SUM(D23+E23)</f>
        <v>79</v>
      </c>
      <c r="G23" s="57" t="s">
        <v>12</v>
      </c>
      <c r="H23" s="41">
        <v>29151</v>
      </c>
      <c r="J23" s="46">
        <f t="shared" si="1"/>
        <v>40</v>
      </c>
      <c r="P23" s="22"/>
      <c r="Q23" s="22"/>
    </row>
    <row r="24" spans="1:17" ht="19.5">
      <c r="A24" s="25" t="s">
        <v>58</v>
      </c>
      <c r="B24" s="6" t="s">
        <v>59</v>
      </c>
      <c r="C24" s="7">
        <v>7</v>
      </c>
      <c r="D24" s="8">
        <v>41</v>
      </c>
      <c r="E24" s="8">
        <v>40</v>
      </c>
      <c r="F24" s="53">
        <f>SUM(D24+E24)</f>
        <v>81</v>
      </c>
      <c r="G24" s="57" t="s">
        <v>12</v>
      </c>
      <c r="H24" s="41">
        <v>27658</v>
      </c>
      <c r="J24" s="46">
        <f t="shared" si="1"/>
        <v>44</v>
      </c>
      <c r="P24" s="22"/>
      <c r="Q24" s="22"/>
    </row>
    <row r="25" spans="1:17" ht="19.5">
      <c r="A25" s="25" t="s">
        <v>128</v>
      </c>
      <c r="B25" s="6" t="s">
        <v>36</v>
      </c>
      <c r="C25" s="7">
        <v>4</v>
      </c>
      <c r="D25" s="8">
        <v>41</v>
      </c>
      <c r="E25" s="8">
        <v>40</v>
      </c>
      <c r="F25" s="53">
        <f>SUM(D25+E25)</f>
        <v>81</v>
      </c>
      <c r="G25" s="57" t="s">
        <v>12</v>
      </c>
      <c r="H25" s="41">
        <v>27857</v>
      </c>
      <c r="J25" s="46">
        <f t="shared" si="1"/>
        <v>43</v>
      </c>
      <c r="P25" s="22"/>
      <c r="Q25" s="22"/>
    </row>
    <row r="26" spans="1:17" ht="19.5">
      <c r="A26" s="25" t="s">
        <v>48</v>
      </c>
      <c r="B26" s="6" t="s">
        <v>36</v>
      </c>
      <c r="C26" s="7">
        <v>5</v>
      </c>
      <c r="D26" s="8">
        <v>40</v>
      </c>
      <c r="E26" s="8">
        <v>41</v>
      </c>
      <c r="F26" s="53">
        <f>SUM(D26+E26)</f>
        <v>81</v>
      </c>
      <c r="G26" s="57" t="s">
        <v>12</v>
      </c>
      <c r="H26" s="41">
        <v>28066</v>
      </c>
      <c r="J26" s="46">
        <f t="shared" si="1"/>
        <v>43</v>
      </c>
      <c r="P26" s="22"/>
      <c r="Q26" s="22"/>
    </row>
    <row r="27" spans="1:17" ht="19.5">
      <c r="A27" s="25" t="s">
        <v>64</v>
      </c>
      <c r="B27" s="6" t="s">
        <v>39</v>
      </c>
      <c r="C27" s="7">
        <v>8</v>
      </c>
      <c r="D27" s="8">
        <v>39</v>
      </c>
      <c r="E27" s="8">
        <v>42</v>
      </c>
      <c r="F27" s="53">
        <f>SUM(D27+E27)</f>
        <v>81</v>
      </c>
      <c r="G27" s="57" t="s">
        <v>12</v>
      </c>
      <c r="H27" s="41">
        <v>30789</v>
      </c>
      <c r="J27" s="46">
        <f t="shared" si="1"/>
        <v>35</v>
      </c>
      <c r="P27" s="22"/>
      <c r="Q27" s="22"/>
    </row>
    <row r="28" spans="1:17" ht="19.5">
      <c r="A28" s="25" t="s">
        <v>63</v>
      </c>
      <c r="B28" s="6" t="s">
        <v>61</v>
      </c>
      <c r="C28" s="7">
        <v>8</v>
      </c>
      <c r="D28" s="8">
        <v>39</v>
      </c>
      <c r="E28" s="8">
        <v>42</v>
      </c>
      <c r="F28" s="53">
        <f>SUM(D28+E28)</f>
        <v>81</v>
      </c>
      <c r="G28" s="57" t="s">
        <v>12</v>
      </c>
      <c r="H28" s="41">
        <v>24765</v>
      </c>
      <c r="J28" s="46">
        <f t="shared" si="1"/>
        <v>52</v>
      </c>
      <c r="P28" s="22"/>
      <c r="Q28" s="22"/>
    </row>
    <row r="29" spans="1:17" ht="19.5">
      <c r="A29" s="25" t="s">
        <v>125</v>
      </c>
      <c r="B29" s="6" t="s">
        <v>59</v>
      </c>
      <c r="C29" s="7">
        <v>2</v>
      </c>
      <c r="D29" s="8">
        <v>42</v>
      </c>
      <c r="E29" s="8">
        <v>40</v>
      </c>
      <c r="F29" s="53">
        <f>SUM(D29+E29)</f>
        <v>82</v>
      </c>
      <c r="G29" s="57" t="s">
        <v>12</v>
      </c>
      <c r="H29" s="41">
        <v>30577</v>
      </c>
      <c r="J29" s="46">
        <f t="shared" si="1"/>
        <v>36</v>
      </c>
      <c r="P29" s="22"/>
      <c r="Q29" s="22"/>
    </row>
    <row r="30" spans="1:17" ht="19.5">
      <c r="A30" s="25" t="s">
        <v>62</v>
      </c>
      <c r="B30" s="6" t="s">
        <v>39</v>
      </c>
      <c r="C30" s="7">
        <v>7</v>
      </c>
      <c r="D30" s="8">
        <v>40</v>
      </c>
      <c r="E30" s="8">
        <v>42</v>
      </c>
      <c r="F30" s="53">
        <f>SUM(D30+E30)</f>
        <v>82</v>
      </c>
      <c r="G30" s="57" t="s">
        <v>12</v>
      </c>
      <c r="H30" s="41">
        <v>29993</v>
      </c>
      <c r="J30" s="46">
        <f t="shared" si="1"/>
        <v>38</v>
      </c>
      <c r="P30" s="22"/>
      <c r="Q30" s="22"/>
    </row>
    <row r="31" spans="1:17" ht="19.5">
      <c r="A31" s="25" t="s">
        <v>142</v>
      </c>
      <c r="B31" s="6" t="s">
        <v>59</v>
      </c>
      <c r="C31" s="7">
        <v>11</v>
      </c>
      <c r="D31" s="8">
        <v>43</v>
      </c>
      <c r="E31" s="8">
        <v>40</v>
      </c>
      <c r="F31" s="53">
        <f>SUM(D31+E31)</f>
        <v>83</v>
      </c>
      <c r="G31" s="57" t="s">
        <v>12</v>
      </c>
      <c r="H31" s="41">
        <v>24928</v>
      </c>
      <c r="J31" s="46">
        <f t="shared" si="1"/>
        <v>52</v>
      </c>
      <c r="P31" s="22"/>
      <c r="Q31" s="22"/>
    </row>
    <row r="32" spans="1:17" ht="19.5">
      <c r="A32" s="85" t="s">
        <v>181</v>
      </c>
      <c r="B32" s="6" t="s">
        <v>59</v>
      </c>
      <c r="C32" s="7">
        <v>8</v>
      </c>
      <c r="D32" s="8">
        <v>43</v>
      </c>
      <c r="E32" s="8">
        <v>40</v>
      </c>
      <c r="F32" s="53">
        <f>SUM(D32+E32)</f>
        <v>83</v>
      </c>
      <c r="G32" s="57" t="s">
        <v>12</v>
      </c>
      <c r="H32" s="41">
        <v>20628</v>
      </c>
      <c r="J32" s="46">
        <f t="shared" si="1"/>
        <v>63</v>
      </c>
      <c r="P32" s="22"/>
      <c r="Q32" s="22"/>
    </row>
    <row r="33" spans="1:17" ht="19.5">
      <c r="A33" s="25" t="s">
        <v>54</v>
      </c>
      <c r="B33" s="6" t="s">
        <v>39</v>
      </c>
      <c r="C33" s="7">
        <v>5</v>
      </c>
      <c r="D33" s="8">
        <v>42</v>
      </c>
      <c r="E33" s="8">
        <v>41</v>
      </c>
      <c r="F33" s="53">
        <f>SUM(D33+E33)</f>
        <v>83</v>
      </c>
      <c r="G33" s="57" t="s">
        <v>12</v>
      </c>
      <c r="H33" s="41">
        <v>28240</v>
      </c>
      <c r="J33" s="46">
        <f t="shared" si="1"/>
        <v>42</v>
      </c>
      <c r="P33" s="22"/>
      <c r="Q33" s="22"/>
    </row>
    <row r="34" spans="1:17" ht="19.5">
      <c r="A34" s="25" t="s">
        <v>143</v>
      </c>
      <c r="B34" s="6" t="s">
        <v>59</v>
      </c>
      <c r="C34" s="7">
        <v>12</v>
      </c>
      <c r="D34" s="8">
        <v>38</v>
      </c>
      <c r="E34" s="8">
        <v>45</v>
      </c>
      <c r="F34" s="53">
        <f>SUM(D34+E34)</f>
        <v>83</v>
      </c>
      <c r="G34" s="57" t="s">
        <v>12</v>
      </c>
      <c r="H34" s="41">
        <v>26439</v>
      </c>
      <c r="J34" s="46">
        <f t="shared" si="1"/>
        <v>47</v>
      </c>
      <c r="P34" s="22"/>
      <c r="Q34" s="22"/>
    </row>
    <row r="35" spans="1:17" ht="19.5">
      <c r="A35" s="25" t="s">
        <v>53</v>
      </c>
      <c r="B35" s="6" t="s">
        <v>37</v>
      </c>
      <c r="C35" s="7">
        <v>6</v>
      </c>
      <c r="D35" s="8">
        <v>42</v>
      </c>
      <c r="E35" s="8">
        <v>42</v>
      </c>
      <c r="F35" s="53">
        <f>SUM(D35+E35)</f>
        <v>84</v>
      </c>
      <c r="G35" s="57" t="s">
        <v>12</v>
      </c>
      <c r="H35" s="41">
        <v>31164</v>
      </c>
      <c r="J35" s="46">
        <f t="shared" si="1"/>
        <v>34</v>
      </c>
      <c r="P35" s="22"/>
      <c r="Q35" s="22"/>
    </row>
    <row r="36" spans="1:17" ht="19.5">
      <c r="A36" s="25" t="s">
        <v>131</v>
      </c>
      <c r="B36" s="6" t="s">
        <v>59</v>
      </c>
      <c r="C36" s="7">
        <v>7</v>
      </c>
      <c r="D36" s="8">
        <v>41</v>
      </c>
      <c r="E36" s="8">
        <v>43</v>
      </c>
      <c r="F36" s="53">
        <f>SUM(D36+E36)</f>
        <v>84</v>
      </c>
      <c r="G36" s="57" t="s">
        <v>12</v>
      </c>
      <c r="H36" s="41">
        <v>22419</v>
      </c>
      <c r="J36" s="46">
        <f t="shared" si="1"/>
        <v>58</v>
      </c>
      <c r="P36" s="22"/>
      <c r="Q36" s="22"/>
    </row>
    <row r="37" spans="1:17" ht="19.5">
      <c r="A37" s="25" t="s">
        <v>51</v>
      </c>
      <c r="B37" s="6" t="s">
        <v>46</v>
      </c>
      <c r="C37" s="7">
        <v>5</v>
      </c>
      <c r="D37" s="8">
        <v>47</v>
      </c>
      <c r="E37" s="8">
        <v>38</v>
      </c>
      <c r="F37" s="53">
        <f>SUM(D37+E37)</f>
        <v>85</v>
      </c>
      <c r="G37" s="57" t="s">
        <v>12</v>
      </c>
      <c r="H37" s="41">
        <v>28111</v>
      </c>
      <c r="J37" s="46">
        <f t="shared" si="1"/>
        <v>43</v>
      </c>
      <c r="P37" s="22"/>
      <c r="Q37" s="22"/>
    </row>
    <row r="38" spans="1:17" ht="19.5">
      <c r="A38" s="25" t="s">
        <v>68</v>
      </c>
      <c r="B38" s="6" t="s">
        <v>67</v>
      </c>
      <c r="C38" s="7">
        <v>9</v>
      </c>
      <c r="D38" s="8">
        <v>46</v>
      </c>
      <c r="E38" s="8">
        <v>40</v>
      </c>
      <c r="F38" s="53">
        <f>SUM(D38+E38)</f>
        <v>86</v>
      </c>
      <c r="G38" s="57" t="s">
        <v>12</v>
      </c>
      <c r="H38" s="41">
        <v>31168</v>
      </c>
      <c r="J38" s="46">
        <f t="shared" si="1"/>
        <v>34</v>
      </c>
      <c r="P38" s="22"/>
      <c r="Q38" s="22"/>
    </row>
    <row r="39" spans="1:17" ht="19.5">
      <c r="A39" s="25" t="s">
        <v>56</v>
      </c>
      <c r="B39" s="6" t="s">
        <v>39</v>
      </c>
      <c r="C39" s="7">
        <v>6</v>
      </c>
      <c r="D39" s="8">
        <v>45</v>
      </c>
      <c r="E39" s="8">
        <v>41</v>
      </c>
      <c r="F39" s="53">
        <f>SUM(D39+E39)</f>
        <v>86</v>
      </c>
      <c r="G39" s="57" t="s">
        <v>12</v>
      </c>
      <c r="H39" s="41">
        <v>31195</v>
      </c>
      <c r="J39" s="46">
        <f t="shared" si="1"/>
        <v>34</v>
      </c>
      <c r="P39" s="22"/>
      <c r="Q39" s="22"/>
    </row>
    <row r="40" spans="1:17" ht="19.5">
      <c r="A40" s="25" t="s">
        <v>47</v>
      </c>
      <c r="B40" s="6" t="s">
        <v>32</v>
      </c>
      <c r="C40" s="7">
        <v>4</v>
      </c>
      <c r="D40" s="8">
        <v>42</v>
      </c>
      <c r="E40" s="8">
        <v>44</v>
      </c>
      <c r="F40" s="53">
        <f>SUM(D40+E40)</f>
        <v>86</v>
      </c>
      <c r="G40" s="57" t="s">
        <v>12</v>
      </c>
      <c r="H40" s="41">
        <v>28522</v>
      </c>
      <c r="J40" s="46">
        <f t="shared" si="1"/>
        <v>42</v>
      </c>
      <c r="P40" s="22"/>
      <c r="Q40" s="22"/>
    </row>
    <row r="41" spans="1:17" ht="19.5">
      <c r="A41" s="25" t="s">
        <v>75</v>
      </c>
      <c r="B41" s="6" t="s">
        <v>57</v>
      </c>
      <c r="C41" s="7">
        <v>15</v>
      </c>
      <c r="D41" s="8">
        <v>46</v>
      </c>
      <c r="E41" s="8">
        <v>41</v>
      </c>
      <c r="F41" s="53">
        <f>SUM(D41+E41)</f>
        <v>87</v>
      </c>
      <c r="G41" s="57" t="s">
        <v>12</v>
      </c>
      <c r="H41" s="41">
        <v>28270</v>
      </c>
      <c r="J41" s="46">
        <f t="shared" si="1"/>
        <v>42</v>
      </c>
      <c r="P41" s="22"/>
      <c r="Q41" s="22"/>
    </row>
    <row r="42" spans="1:17" ht="19.5">
      <c r="A42" s="25" t="s">
        <v>149</v>
      </c>
      <c r="B42" s="6" t="s">
        <v>59</v>
      </c>
      <c r="C42" s="7">
        <v>13</v>
      </c>
      <c r="D42" s="8">
        <v>42</v>
      </c>
      <c r="E42" s="8">
        <v>45</v>
      </c>
      <c r="F42" s="53">
        <f>SUM(D42+E42)</f>
        <v>87</v>
      </c>
      <c r="G42" s="57" t="s">
        <v>12</v>
      </c>
      <c r="H42" s="41">
        <v>25958</v>
      </c>
      <c r="J42" s="46">
        <f t="shared" si="1"/>
        <v>49</v>
      </c>
      <c r="P42" s="22"/>
      <c r="Q42" s="22"/>
    </row>
    <row r="43" spans="1:17" ht="19.5">
      <c r="A43" s="25" t="s">
        <v>146</v>
      </c>
      <c r="B43" s="6" t="s">
        <v>36</v>
      </c>
      <c r="C43" s="7">
        <v>13</v>
      </c>
      <c r="D43" s="8">
        <v>41</v>
      </c>
      <c r="E43" s="8">
        <v>46</v>
      </c>
      <c r="F43" s="53">
        <f>SUM(D43+E43)</f>
        <v>87</v>
      </c>
      <c r="G43" s="57" t="s">
        <v>12</v>
      </c>
      <c r="H43" s="41">
        <v>32903</v>
      </c>
      <c r="J43" s="46">
        <f t="shared" si="1"/>
        <v>30</v>
      </c>
      <c r="P43" s="22"/>
      <c r="Q43" s="22"/>
    </row>
    <row r="44" spans="1:17" ht="19.5">
      <c r="A44" s="25" t="s">
        <v>135</v>
      </c>
      <c r="B44" s="6" t="s">
        <v>81</v>
      </c>
      <c r="C44" s="7">
        <v>9</v>
      </c>
      <c r="D44" s="8">
        <v>47</v>
      </c>
      <c r="E44" s="8">
        <v>41</v>
      </c>
      <c r="F44" s="53">
        <f>SUM(D44+E44)</f>
        <v>88</v>
      </c>
      <c r="G44" s="57" t="s">
        <v>12</v>
      </c>
      <c r="H44" s="41">
        <v>23107</v>
      </c>
      <c r="J44" s="46">
        <f t="shared" si="1"/>
        <v>56</v>
      </c>
      <c r="P44" s="22"/>
      <c r="Q44" s="22"/>
    </row>
    <row r="45" spans="1:17" ht="19.5">
      <c r="A45" s="25" t="s">
        <v>55</v>
      </c>
      <c r="B45" s="6" t="s">
        <v>39</v>
      </c>
      <c r="C45" s="7">
        <v>7</v>
      </c>
      <c r="D45" s="8">
        <v>47</v>
      </c>
      <c r="E45" s="8">
        <v>41</v>
      </c>
      <c r="F45" s="53">
        <f>SUM(D45+E45)</f>
        <v>88</v>
      </c>
      <c r="G45" s="57" t="s">
        <v>12</v>
      </c>
      <c r="H45" s="41">
        <v>25461</v>
      </c>
      <c r="J45" s="46">
        <f t="shared" si="1"/>
        <v>50</v>
      </c>
      <c r="P45" s="22"/>
      <c r="Q45" s="22"/>
    </row>
    <row r="46" spans="1:17" ht="19.5">
      <c r="A46" s="85" t="s">
        <v>182</v>
      </c>
      <c r="B46" s="6" t="s">
        <v>36</v>
      </c>
      <c r="C46" s="7">
        <v>8</v>
      </c>
      <c r="D46" s="8">
        <v>47</v>
      </c>
      <c r="E46" s="8">
        <v>41</v>
      </c>
      <c r="F46" s="53">
        <f>SUM(D46+E46)</f>
        <v>88</v>
      </c>
      <c r="G46" s="57" t="s">
        <v>12</v>
      </c>
      <c r="H46" s="41">
        <v>25494</v>
      </c>
      <c r="J46" s="46">
        <f t="shared" si="1"/>
        <v>50</v>
      </c>
      <c r="P46" s="22"/>
      <c r="Q46" s="22"/>
    </row>
    <row r="47" spans="1:17" ht="19.5">
      <c r="A47" s="25" t="s">
        <v>136</v>
      </c>
      <c r="B47" s="6" t="s">
        <v>59</v>
      </c>
      <c r="C47" s="7">
        <v>9</v>
      </c>
      <c r="D47" s="8">
        <v>43</v>
      </c>
      <c r="E47" s="8">
        <v>45</v>
      </c>
      <c r="F47" s="53">
        <f>SUM(D47+E47)</f>
        <v>88</v>
      </c>
      <c r="G47" s="57" t="s">
        <v>12</v>
      </c>
      <c r="H47" s="41">
        <v>21940</v>
      </c>
      <c r="J47" s="46">
        <f t="shared" si="1"/>
        <v>60</v>
      </c>
      <c r="P47" s="22"/>
      <c r="Q47" s="22"/>
    </row>
    <row r="48" spans="1:17" ht="19.5">
      <c r="A48" s="25" t="s">
        <v>82</v>
      </c>
      <c r="B48" s="6" t="s">
        <v>59</v>
      </c>
      <c r="C48" s="7">
        <v>20</v>
      </c>
      <c r="D48" s="8">
        <v>43</v>
      </c>
      <c r="E48" s="8">
        <v>45</v>
      </c>
      <c r="F48" s="53">
        <f>SUM(D48+E48)</f>
        <v>88</v>
      </c>
      <c r="G48" s="57" t="s">
        <v>12</v>
      </c>
      <c r="H48" s="41">
        <v>23449</v>
      </c>
      <c r="J48" s="46">
        <f t="shared" si="1"/>
        <v>56</v>
      </c>
      <c r="P48" s="22"/>
      <c r="Q48" s="22"/>
    </row>
    <row r="49" spans="1:17" ht="19.5">
      <c r="A49" s="25" t="s">
        <v>45</v>
      </c>
      <c r="B49" s="6" t="s">
        <v>46</v>
      </c>
      <c r="C49" s="7">
        <v>5</v>
      </c>
      <c r="D49" s="8">
        <v>42</v>
      </c>
      <c r="E49" s="8">
        <v>46</v>
      </c>
      <c r="F49" s="53">
        <f>SUM(D49+E49)</f>
        <v>88</v>
      </c>
      <c r="G49" s="57" t="s">
        <v>12</v>
      </c>
      <c r="H49" s="41">
        <v>28682</v>
      </c>
      <c r="J49" s="46">
        <f t="shared" si="1"/>
        <v>41</v>
      </c>
      <c r="P49" s="22"/>
      <c r="Q49" s="22"/>
    </row>
    <row r="50" spans="1:17" ht="19.5">
      <c r="A50" s="25" t="s">
        <v>141</v>
      </c>
      <c r="B50" s="6" t="s">
        <v>37</v>
      </c>
      <c r="C50" s="7">
        <v>10</v>
      </c>
      <c r="D50" s="8">
        <v>43</v>
      </c>
      <c r="E50" s="8">
        <v>46</v>
      </c>
      <c r="F50" s="53">
        <f>SUM(D50+E50)</f>
        <v>89</v>
      </c>
      <c r="G50" s="57" t="s">
        <v>12</v>
      </c>
      <c r="H50" s="41">
        <v>23389</v>
      </c>
      <c r="J50" s="46">
        <f t="shared" si="1"/>
        <v>56</v>
      </c>
      <c r="P50" s="22"/>
      <c r="Q50" s="22"/>
    </row>
    <row r="51" spans="1:17" ht="19.5">
      <c r="A51" s="25" t="s">
        <v>151</v>
      </c>
      <c r="B51" s="6" t="s">
        <v>59</v>
      </c>
      <c r="C51" s="7">
        <v>15</v>
      </c>
      <c r="D51" s="8">
        <v>45</v>
      </c>
      <c r="E51" s="8">
        <v>45</v>
      </c>
      <c r="F51" s="53">
        <f>SUM(D51+E51)</f>
        <v>90</v>
      </c>
      <c r="G51" s="57" t="s">
        <v>12</v>
      </c>
      <c r="H51" s="41">
        <v>21900</v>
      </c>
      <c r="J51" s="46">
        <f t="shared" si="1"/>
        <v>60</v>
      </c>
      <c r="P51" s="22"/>
      <c r="Q51" s="22"/>
    </row>
    <row r="52" spans="1:17" ht="19.5">
      <c r="A52" s="25" t="s">
        <v>156</v>
      </c>
      <c r="B52" s="6" t="s">
        <v>43</v>
      </c>
      <c r="C52" s="7">
        <v>17</v>
      </c>
      <c r="D52" s="8">
        <v>43</v>
      </c>
      <c r="E52" s="8">
        <v>47</v>
      </c>
      <c r="F52" s="53">
        <f>SUM(D52+E52)</f>
        <v>90</v>
      </c>
      <c r="G52" s="57" t="s">
        <v>12</v>
      </c>
      <c r="H52" s="41">
        <v>20137</v>
      </c>
      <c r="J52" s="46">
        <f t="shared" si="1"/>
        <v>65</v>
      </c>
      <c r="P52" s="22"/>
      <c r="Q52" s="22"/>
    </row>
    <row r="53" spans="1:17" ht="19.5">
      <c r="A53" s="25" t="s">
        <v>152</v>
      </c>
      <c r="B53" s="6" t="s">
        <v>61</v>
      </c>
      <c r="C53" s="7">
        <v>15</v>
      </c>
      <c r="D53" s="8">
        <v>47</v>
      </c>
      <c r="E53" s="8">
        <v>44</v>
      </c>
      <c r="F53" s="53">
        <f>SUM(D53+E53)</f>
        <v>91</v>
      </c>
      <c r="G53" s="57" t="s">
        <v>12</v>
      </c>
      <c r="H53" s="41">
        <v>22263</v>
      </c>
      <c r="J53" s="46">
        <f t="shared" si="1"/>
        <v>59</v>
      </c>
      <c r="P53" s="22"/>
      <c r="Q53" s="22"/>
    </row>
    <row r="54" spans="1:17" ht="19.5">
      <c r="A54" s="85" t="s">
        <v>94</v>
      </c>
      <c r="B54" s="6" t="s">
        <v>46</v>
      </c>
      <c r="C54" s="7">
        <v>16</v>
      </c>
      <c r="D54" s="8">
        <v>47</v>
      </c>
      <c r="E54" s="8">
        <v>44</v>
      </c>
      <c r="F54" s="53">
        <f>SUM(D54+E54)</f>
        <v>91</v>
      </c>
      <c r="G54" s="57" t="s">
        <v>12</v>
      </c>
      <c r="H54" s="41">
        <v>25038</v>
      </c>
      <c r="J54" s="46">
        <f t="shared" si="1"/>
        <v>51</v>
      </c>
      <c r="P54" s="22"/>
      <c r="Q54" s="22"/>
    </row>
    <row r="55" spans="1:17" ht="19.5">
      <c r="A55" s="25" t="s">
        <v>154</v>
      </c>
      <c r="B55" s="6" t="s">
        <v>57</v>
      </c>
      <c r="C55" s="7">
        <v>16</v>
      </c>
      <c r="D55" s="8">
        <v>46</v>
      </c>
      <c r="E55" s="8">
        <v>45</v>
      </c>
      <c r="F55" s="53">
        <f>SUM(D55+E55)</f>
        <v>91</v>
      </c>
      <c r="G55" s="57" t="s">
        <v>12</v>
      </c>
      <c r="H55" s="41">
        <v>25049</v>
      </c>
      <c r="J55" s="46">
        <f t="shared" si="1"/>
        <v>51</v>
      </c>
      <c r="P55" s="22"/>
      <c r="Q55" s="22"/>
    </row>
    <row r="56" spans="1:17" ht="19.5">
      <c r="A56" s="25" t="s">
        <v>150</v>
      </c>
      <c r="B56" s="6" t="s">
        <v>61</v>
      </c>
      <c r="C56" s="7">
        <v>14</v>
      </c>
      <c r="D56" s="8">
        <v>46</v>
      </c>
      <c r="E56" s="8">
        <v>45</v>
      </c>
      <c r="F56" s="53">
        <f>SUM(D56+E56)</f>
        <v>91</v>
      </c>
      <c r="G56" s="57" t="s">
        <v>12</v>
      </c>
      <c r="H56" s="41">
        <v>19806</v>
      </c>
      <c r="J56" s="46">
        <f t="shared" si="1"/>
        <v>66</v>
      </c>
      <c r="P56" s="22"/>
      <c r="Q56" s="22"/>
    </row>
    <row r="57" spans="1:17" ht="19.5">
      <c r="A57" s="25" t="s">
        <v>71</v>
      </c>
      <c r="B57" s="6" t="s">
        <v>59</v>
      </c>
      <c r="C57" s="7">
        <v>12</v>
      </c>
      <c r="D57" s="8">
        <v>44</v>
      </c>
      <c r="E57" s="8">
        <v>47</v>
      </c>
      <c r="F57" s="53">
        <f>SUM(D57+E57)</f>
        <v>91</v>
      </c>
      <c r="G57" s="57" t="s">
        <v>12</v>
      </c>
      <c r="H57" s="41">
        <v>21916</v>
      </c>
      <c r="J57" s="46">
        <f t="shared" si="1"/>
        <v>60</v>
      </c>
      <c r="P57" s="22"/>
      <c r="Q57" s="22"/>
    </row>
    <row r="58" spans="1:17" ht="19.5">
      <c r="A58" s="25" t="s">
        <v>144</v>
      </c>
      <c r="B58" s="6" t="s">
        <v>61</v>
      </c>
      <c r="C58" s="7">
        <v>12</v>
      </c>
      <c r="D58" s="8">
        <v>43</v>
      </c>
      <c r="E58" s="8">
        <v>48</v>
      </c>
      <c r="F58" s="53">
        <f>SUM(D58+E58)</f>
        <v>91</v>
      </c>
      <c r="G58" s="57" t="s">
        <v>12</v>
      </c>
      <c r="H58" s="41">
        <v>27272</v>
      </c>
      <c r="J58" s="46">
        <f t="shared" si="1"/>
        <v>45</v>
      </c>
      <c r="P58" s="22"/>
      <c r="Q58" s="22"/>
    </row>
    <row r="59" spans="1:17" ht="19.5">
      <c r="A59" s="25" t="s">
        <v>78</v>
      </c>
      <c r="B59" s="6" t="s">
        <v>57</v>
      </c>
      <c r="C59" s="7">
        <v>17</v>
      </c>
      <c r="D59" s="8">
        <v>50</v>
      </c>
      <c r="E59" s="8">
        <v>42</v>
      </c>
      <c r="F59" s="53">
        <f>SUM(D59+E59)</f>
        <v>92</v>
      </c>
      <c r="G59" s="57" t="s">
        <v>12</v>
      </c>
      <c r="H59" s="41">
        <v>27574</v>
      </c>
      <c r="J59" s="46">
        <f t="shared" si="1"/>
        <v>44</v>
      </c>
      <c r="P59" s="22"/>
      <c r="Q59" s="22"/>
    </row>
    <row r="60" spans="1:17" ht="19.5">
      <c r="A60" s="25" t="s">
        <v>66</v>
      </c>
      <c r="B60" s="6" t="s">
        <v>32</v>
      </c>
      <c r="C60" s="7">
        <v>9</v>
      </c>
      <c r="D60" s="8">
        <v>48</v>
      </c>
      <c r="E60" s="8">
        <v>44</v>
      </c>
      <c r="F60" s="53">
        <f>SUM(D60+E60)</f>
        <v>92</v>
      </c>
      <c r="G60" s="57" t="s">
        <v>12</v>
      </c>
      <c r="H60" s="41">
        <v>25455</v>
      </c>
      <c r="J60" s="46">
        <f t="shared" si="1"/>
        <v>50</v>
      </c>
      <c r="P60" s="22"/>
      <c r="Q60" s="22"/>
    </row>
    <row r="61" spans="1:17" ht="19.5">
      <c r="A61" s="25" t="s">
        <v>163</v>
      </c>
      <c r="B61" s="6" t="s">
        <v>32</v>
      </c>
      <c r="C61" s="7">
        <v>20</v>
      </c>
      <c r="D61" s="8">
        <v>47</v>
      </c>
      <c r="E61" s="8">
        <v>45</v>
      </c>
      <c r="F61" s="53">
        <f>SUM(D61+E61)</f>
        <v>92</v>
      </c>
      <c r="G61" s="57" t="s">
        <v>12</v>
      </c>
      <c r="H61" s="41">
        <v>24886</v>
      </c>
      <c r="J61" s="46">
        <f t="shared" si="1"/>
        <v>52</v>
      </c>
      <c r="P61" s="22"/>
      <c r="Q61" s="22"/>
    </row>
    <row r="62" spans="1:17" ht="19.5">
      <c r="A62" s="25" t="s">
        <v>49</v>
      </c>
      <c r="B62" s="6" t="s">
        <v>36</v>
      </c>
      <c r="C62" s="7">
        <v>5</v>
      </c>
      <c r="D62" s="8">
        <v>45</v>
      </c>
      <c r="E62" s="8">
        <v>47</v>
      </c>
      <c r="F62" s="53">
        <f>SUM(D62+E62)</f>
        <v>92</v>
      </c>
      <c r="G62" s="57" t="s">
        <v>12</v>
      </c>
      <c r="H62" s="41">
        <v>30943</v>
      </c>
      <c r="J62" s="46">
        <f t="shared" si="1"/>
        <v>35</v>
      </c>
      <c r="P62" s="22"/>
      <c r="Q62" s="22"/>
    </row>
    <row r="63" spans="1:17" ht="19.5">
      <c r="A63" s="25" t="s">
        <v>69</v>
      </c>
      <c r="B63" s="6" t="s">
        <v>37</v>
      </c>
      <c r="C63" s="7">
        <v>10</v>
      </c>
      <c r="D63" s="8">
        <v>45</v>
      </c>
      <c r="E63" s="8">
        <v>47</v>
      </c>
      <c r="F63" s="53">
        <f>SUM(D63+E63)</f>
        <v>92</v>
      </c>
      <c r="G63" s="57" t="s">
        <v>12</v>
      </c>
      <c r="H63" s="41">
        <v>27027</v>
      </c>
      <c r="J63" s="46">
        <f t="shared" si="1"/>
        <v>46</v>
      </c>
      <c r="P63" s="22"/>
      <c r="Q63" s="22"/>
    </row>
    <row r="64" spans="1:17" ht="19.5">
      <c r="A64" s="25" t="s">
        <v>77</v>
      </c>
      <c r="B64" s="6" t="s">
        <v>57</v>
      </c>
      <c r="C64" s="7">
        <v>16</v>
      </c>
      <c r="D64" s="8">
        <v>44</v>
      </c>
      <c r="E64" s="8">
        <v>48</v>
      </c>
      <c r="F64" s="53">
        <f>SUM(D64+E64)</f>
        <v>92</v>
      </c>
      <c r="G64" s="57" t="s">
        <v>12</v>
      </c>
      <c r="H64" s="41">
        <v>25957</v>
      </c>
      <c r="J64" s="46">
        <f t="shared" si="1"/>
        <v>49</v>
      </c>
      <c r="P64" s="22"/>
      <c r="Q64" s="22"/>
    </row>
    <row r="65" spans="1:17" ht="19.5">
      <c r="A65" s="25" t="s">
        <v>158</v>
      </c>
      <c r="B65" s="6" t="s">
        <v>39</v>
      </c>
      <c r="C65" s="7">
        <v>18</v>
      </c>
      <c r="D65" s="8">
        <v>52</v>
      </c>
      <c r="E65" s="8">
        <v>43</v>
      </c>
      <c r="F65" s="53">
        <f>SUM(D65+E65)</f>
        <v>95</v>
      </c>
      <c r="G65" s="57" t="s">
        <v>12</v>
      </c>
      <c r="H65" s="41">
        <v>28541</v>
      </c>
      <c r="J65" s="46">
        <f t="shared" si="1"/>
        <v>42</v>
      </c>
      <c r="P65" s="22"/>
      <c r="Q65" s="22"/>
    </row>
    <row r="66" spans="1:17" ht="19.5">
      <c r="A66" s="25" t="s">
        <v>76</v>
      </c>
      <c r="B66" s="6" t="s">
        <v>34</v>
      </c>
      <c r="C66" s="7">
        <v>16</v>
      </c>
      <c r="D66" s="8">
        <v>48</v>
      </c>
      <c r="E66" s="8">
        <v>47</v>
      </c>
      <c r="F66" s="53">
        <f>SUM(D66+E66)</f>
        <v>95</v>
      </c>
      <c r="G66" s="57" t="s">
        <v>12</v>
      </c>
      <c r="H66" s="41">
        <v>19602</v>
      </c>
      <c r="J66" s="46">
        <f t="shared" si="1"/>
        <v>66</v>
      </c>
      <c r="P66" s="22"/>
      <c r="Q66" s="22"/>
    </row>
    <row r="67" spans="1:17" ht="19.5">
      <c r="A67" s="25" t="s">
        <v>74</v>
      </c>
      <c r="B67" s="6" t="s">
        <v>34</v>
      </c>
      <c r="C67" s="7">
        <v>15</v>
      </c>
      <c r="D67" s="8">
        <v>48</v>
      </c>
      <c r="E67" s="8">
        <v>47</v>
      </c>
      <c r="F67" s="53">
        <f>SUM(D67+E67)</f>
        <v>95</v>
      </c>
      <c r="G67" s="57" t="s">
        <v>12</v>
      </c>
      <c r="H67" s="41">
        <v>23497</v>
      </c>
      <c r="J67" s="46">
        <f t="shared" si="1"/>
        <v>55</v>
      </c>
      <c r="P67" s="22"/>
      <c r="Q67" s="22"/>
    </row>
    <row r="68" spans="1:17" ht="19.5">
      <c r="A68" s="25" t="s">
        <v>172</v>
      </c>
      <c r="B68" s="6" t="s">
        <v>43</v>
      </c>
      <c r="C68" s="7">
        <v>25</v>
      </c>
      <c r="D68" s="8">
        <v>44</v>
      </c>
      <c r="E68" s="8">
        <v>51</v>
      </c>
      <c r="F68" s="53">
        <f>SUM(D68+E68)</f>
        <v>95</v>
      </c>
      <c r="G68" s="57" t="s">
        <v>12</v>
      </c>
      <c r="H68" s="41">
        <v>21457</v>
      </c>
      <c r="J68" s="46">
        <f t="shared" si="1"/>
        <v>61</v>
      </c>
      <c r="P68" s="22"/>
      <c r="Q68" s="22"/>
    </row>
    <row r="69" spans="1:17" ht="19.5">
      <c r="A69" s="25" t="s">
        <v>84</v>
      </c>
      <c r="B69" s="6" t="s">
        <v>43</v>
      </c>
      <c r="C69" s="7">
        <v>23</v>
      </c>
      <c r="D69" s="8">
        <v>47</v>
      </c>
      <c r="E69" s="8">
        <v>49</v>
      </c>
      <c r="F69" s="53">
        <f>SUM(D69+E69)</f>
        <v>96</v>
      </c>
      <c r="G69" s="57" t="s">
        <v>12</v>
      </c>
      <c r="H69" s="41">
        <v>18529</v>
      </c>
      <c r="J69" s="46">
        <f t="shared" si="1"/>
        <v>69</v>
      </c>
      <c r="P69" s="22"/>
      <c r="Q69" s="22"/>
    </row>
    <row r="70" spans="1:17" ht="19.5">
      <c r="A70" s="25" t="s">
        <v>155</v>
      </c>
      <c r="B70" s="6" t="s">
        <v>34</v>
      </c>
      <c r="C70" s="7">
        <v>17</v>
      </c>
      <c r="D70" s="8">
        <v>44</v>
      </c>
      <c r="E70" s="8">
        <v>52</v>
      </c>
      <c r="F70" s="53">
        <f>SUM(D70+E70)</f>
        <v>96</v>
      </c>
      <c r="G70" s="57" t="s">
        <v>12</v>
      </c>
      <c r="H70" s="41">
        <v>22058</v>
      </c>
      <c r="J70" s="46">
        <f t="shared" si="1"/>
        <v>59</v>
      </c>
      <c r="P70" s="22"/>
      <c r="Q70" s="22"/>
    </row>
    <row r="71" spans="1:17" ht="19.5">
      <c r="A71" s="25" t="s">
        <v>80</v>
      </c>
      <c r="B71" s="6" t="s">
        <v>59</v>
      </c>
      <c r="C71" s="7">
        <v>19</v>
      </c>
      <c r="D71" s="8">
        <v>52</v>
      </c>
      <c r="E71" s="8">
        <v>45</v>
      </c>
      <c r="F71" s="53">
        <f>SUM(D71+E71)</f>
        <v>97</v>
      </c>
      <c r="G71" s="57" t="s">
        <v>12</v>
      </c>
      <c r="H71" s="41">
        <v>19578</v>
      </c>
      <c r="J71" s="46">
        <f t="shared" si="1"/>
        <v>66</v>
      </c>
      <c r="P71" s="22"/>
      <c r="Q71" s="22"/>
    </row>
    <row r="72" spans="1:17" ht="19.5">
      <c r="A72" s="25" t="s">
        <v>168</v>
      </c>
      <c r="B72" s="6" t="s">
        <v>39</v>
      </c>
      <c r="C72" s="7">
        <v>23</v>
      </c>
      <c r="D72" s="8">
        <v>49</v>
      </c>
      <c r="E72" s="8">
        <v>48</v>
      </c>
      <c r="F72" s="53">
        <f>SUM(D72+E72)</f>
        <v>97</v>
      </c>
      <c r="G72" s="57" t="s">
        <v>12</v>
      </c>
      <c r="H72" s="41">
        <v>19864</v>
      </c>
      <c r="J72" s="46">
        <f t="shared" ref="J72:J96" si="2" xml:space="preserve"> DATEDIF(H72,$J$6,"y")</f>
        <v>65</v>
      </c>
      <c r="P72" s="22"/>
      <c r="Q72" s="22"/>
    </row>
    <row r="73" spans="1:17" ht="19.5">
      <c r="A73" s="25" t="s">
        <v>79</v>
      </c>
      <c r="B73" s="6" t="s">
        <v>39</v>
      </c>
      <c r="C73" s="7">
        <v>17</v>
      </c>
      <c r="D73" s="8">
        <v>47</v>
      </c>
      <c r="E73" s="8">
        <v>50</v>
      </c>
      <c r="F73" s="53">
        <f>SUM(D73+E73)</f>
        <v>97</v>
      </c>
      <c r="G73" s="57" t="s">
        <v>12</v>
      </c>
      <c r="H73" s="41">
        <v>19582</v>
      </c>
      <c r="J73" s="46">
        <f t="shared" si="2"/>
        <v>66</v>
      </c>
      <c r="P73" s="22"/>
      <c r="Q73" s="22"/>
    </row>
    <row r="74" spans="1:17" ht="19.5">
      <c r="A74" s="25" t="s">
        <v>153</v>
      </c>
      <c r="B74" s="6" t="s">
        <v>61</v>
      </c>
      <c r="C74" s="7">
        <v>16</v>
      </c>
      <c r="D74" s="8">
        <v>53</v>
      </c>
      <c r="E74" s="8">
        <v>45</v>
      </c>
      <c r="F74" s="53">
        <f>SUM(D74+E74)</f>
        <v>98</v>
      </c>
      <c r="G74" s="57" t="s">
        <v>12</v>
      </c>
      <c r="H74" s="41">
        <v>22845</v>
      </c>
      <c r="J74" s="46">
        <f t="shared" si="2"/>
        <v>57</v>
      </c>
      <c r="P74" s="22"/>
      <c r="Q74" s="22"/>
    </row>
    <row r="75" spans="1:17" ht="19.5">
      <c r="A75" s="25" t="s">
        <v>83</v>
      </c>
      <c r="B75" s="6" t="s">
        <v>57</v>
      </c>
      <c r="C75" s="7">
        <v>23</v>
      </c>
      <c r="D75" s="8">
        <v>50</v>
      </c>
      <c r="E75" s="8">
        <v>48</v>
      </c>
      <c r="F75" s="53">
        <f>SUM(D75+E75)</f>
        <v>98</v>
      </c>
      <c r="G75" s="57" t="s">
        <v>12</v>
      </c>
      <c r="H75" s="41">
        <v>26809</v>
      </c>
      <c r="J75" s="46">
        <f t="shared" si="2"/>
        <v>46</v>
      </c>
      <c r="P75" s="22"/>
      <c r="Q75" s="22"/>
    </row>
    <row r="76" spans="1:17" ht="19.5">
      <c r="A76" s="25" t="s">
        <v>159</v>
      </c>
      <c r="B76" s="6" t="s">
        <v>59</v>
      </c>
      <c r="C76" s="7">
        <v>19</v>
      </c>
      <c r="D76" s="8">
        <v>50</v>
      </c>
      <c r="E76" s="8">
        <v>48</v>
      </c>
      <c r="F76" s="53">
        <f>SUM(D76+E76)</f>
        <v>98</v>
      </c>
      <c r="G76" s="57" t="s">
        <v>12</v>
      </c>
      <c r="H76" s="41">
        <v>23188</v>
      </c>
      <c r="J76" s="46">
        <f t="shared" si="2"/>
        <v>56</v>
      </c>
      <c r="P76" s="22"/>
      <c r="Q76" s="22"/>
    </row>
    <row r="77" spans="1:17" ht="19.5">
      <c r="A77" s="25" t="s">
        <v>148</v>
      </c>
      <c r="B77" s="6" t="s">
        <v>46</v>
      </c>
      <c r="C77" s="7">
        <v>13</v>
      </c>
      <c r="D77" s="8">
        <v>48</v>
      </c>
      <c r="E77" s="8">
        <v>50</v>
      </c>
      <c r="F77" s="53">
        <f>SUM(D77+E77)</f>
        <v>98</v>
      </c>
      <c r="G77" s="57" t="s">
        <v>12</v>
      </c>
      <c r="H77" s="41">
        <v>26696</v>
      </c>
      <c r="J77" s="46">
        <f t="shared" si="2"/>
        <v>47</v>
      </c>
      <c r="P77" s="22"/>
      <c r="Q77" s="22"/>
    </row>
    <row r="78" spans="1:17" ht="19.5">
      <c r="A78" s="25" t="s">
        <v>157</v>
      </c>
      <c r="B78" s="6" t="s">
        <v>46</v>
      </c>
      <c r="C78" s="7">
        <v>18</v>
      </c>
      <c r="D78" s="8">
        <v>53</v>
      </c>
      <c r="E78" s="8">
        <v>46</v>
      </c>
      <c r="F78" s="53">
        <f>SUM(D78+E78)</f>
        <v>99</v>
      </c>
      <c r="G78" s="57" t="s">
        <v>12</v>
      </c>
      <c r="H78" s="41">
        <v>23141</v>
      </c>
      <c r="J78" s="46">
        <f t="shared" si="2"/>
        <v>56</v>
      </c>
      <c r="P78" s="22"/>
      <c r="Q78" s="22"/>
    </row>
    <row r="79" spans="1:17" ht="19.5">
      <c r="A79" s="25" t="s">
        <v>166</v>
      </c>
      <c r="B79" s="6" t="s">
        <v>39</v>
      </c>
      <c r="C79" s="7">
        <v>22</v>
      </c>
      <c r="D79" s="8">
        <v>49</v>
      </c>
      <c r="E79" s="8">
        <v>50</v>
      </c>
      <c r="F79" s="53">
        <f>SUM(D79+E79)</f>
        <v>99</v>
      </c>
      <c r="G79" s="57" t="s">
        <v>12</v>
      </c>
      <c r="H79" s="41">
        <v>23175</v>
      </c>
      <c r="J79" s="46">
        <f t="shared" si="2"/>
        <v>56</v>
      </c>
      <c r="P79" s="22"/>
      <c r="Q79" s="22"/>
    </row>
    <row r="80" spans="1:17" ht="19.5">
      <c r="A80" s="25" t="s">
        <v>65</v>
      </c>
      <c r="B80" s="6" t="s">
        <v>39</v>
      </c>
      <c r="C80" s="7">
        <v>8</v>
      </c>
      <c r="D80" s="8">
        <v>46</v>
      </c>
      <c r="E80" s="8">
        <v>53</v>
      </c>
      <c r="F80" s="53">
        <f>SUM(D80+E80)</f>
        <v>99</v>
      </c>
      <c r="G80" s="57" t="s">
        <v>12</v>
      </c>
      <c r="H80" s="41">
        <v>29104</v>
      </c>
      <c r="J80" s="46">
        <f t="shared" si="2"/>
        <v>40</v>
      </c>
      <c r="P80" s="22"/>
      <c r="Q80" s="22"/>
    </row>
    <row r="81" spans="1:17" ht="19.5">
      <c r="A81" s="25" t="s">
        <v>171</v>
      </c>
      <c r="B81" s="6" t="s">
        <v>59</v>
      </c>
      <c r="C81" s="7">
        <v>24</v>
      </c>
      <c r="D81" s="8">
        <v>43</v>
      </c>
      <c r="E81" s="8">
        <v>56</v>
      </c>
      <c r="F81" s="53">
        <f>SUM(D81+E81)</f>
        <v>99</v>
      </c>
      <c r="G81" s="57" t="s">
        <v>12</v>
      </c>
      <c r="H81" s="41">
        <v>28086</v>
      </c>
      <c r="J81" s="46">
        <f t="shared" si="2"/>
        <v>43</v>
      </c>
      <c r="P81" s="22"/>
      <c r="Q81" s="22"/>
    </row>
    <row r="82" spans="1:17" ht="19.5">
      <c r="A82" s="25" t="s">
        <v>73</v>
      </c>
      <c r="B82" s="6" t="s">
        <v>61</v>
      </c>
      <c r="C82" s="7">
        <v>14</v>
      </c>
      <c r="D82" s="8">
        <v>48</v>
      </c>
      <c r="E82" s="8">
        <v>52</v>
      </c>
      <c r="F82" s="53">
        <f>SUM(D82+E82)</f>
        <v>100</v>
      </c>
      <c r="G82" s="57" t="s">
        <v>12</v>
      </c>
      <c r="H82" s="41">
        <v>17457</v>
      </c>
      <c r="J82" s="46">
        <f t="shared" si="2"/>
        <v>72</v>
      </c>
      <c r="P82" s="22"/>
      <c r="Q82" s="22"/>
    </row>
    <row r="83" spans="1:17" ht="19.5">
      <c r="A83" s="25" t="s">
        <v>147</v>
      </c>
      <c r="B83" s="6" t="s">
        <v>37</v>
      </c>
      <c r="C83" s="7">
        <v>13</v>
      </c>
      <c r="D83" s="8">
        <v>48</v>
      </c>
      <c r="E83" s="8">
        <v>52</v>
      </c>
      <c r="F83" s="53">
        <f>SUM(D83+E83)</f>
        <v>100</v>
      </c>
      <c r="G83" s="57" t="s">
        <v>12</v>
      </c>
      <c r="H83" s="41">
        <v>28463</v>
      </c>
      <c r="J83" s="46">
        <f t="shared" si="2"/>
        <v>42</v>
      </c>
      <c r="P83" s="22"/>
      <c r="Q83" s="22"/>
    </row>
    <row r="84" spans="1:17" ht="19.5">
      <c r="A84" s="25" t="s">
        <v>173</v>
      </c>
      <c r="B84" s="6" t="s">
        <v>43</v>
      </c>
      <c r="C84" s="7">
        <v>25</v>
      </c>
      <c r="D84" s="8">
        <v>52</v>
      </c>
      <c r="E84" s="8">
        <v>49</v>
      </c>
      <c r="F84" s="53">
        <f>SUM(D84+E84)</f>
        <v>101</v>
      </c>
      <c r="G84" s="57" t="s">
        <v>12</v>
      </c>
      <c r="H84" s="41">
        <v>23705</v>
      </c>
      <c r="J84" s="46">
        <f t="shared" si="2"/>
        <v>55</v>
      </c>
      <c r="P84" s="22"/>
      <c r="Q84" s="22"/>
    </row>
    <row r="85" spans="1:17" ht="19.5">
      <c r="A85" s="25" t="s">
        <v>175</v>
      </c>
      <c r="B85" s="6" t="s">
        <v>59</v>
      </c>
      <c r="C85" s="7">
        <v>26</v>
      </c>
      <c r="D85" s="8">
        <v>55</v>
      </c>
      <c r="E85" s="8">
        <v>47</v>
      </c>
      <c r="F85" s="53">
        <f>SUM(D85+E85)</f>
        <v>102</v>
      </c>
      <c r="G85" s="57" t="s">
        <v>12</v>
      </c>
      <c r="H85" s="41">
        <v>23426</v>
      </c>
      <c r="J85" s="46">
        <f t="shared" si="2"/>
        <v>56</v>
      </c>
      <c r="P85" s="22"/>
      <c r="Q85" s="22"/>
    </row>
    <row r="86" spans="1:17" ht="19.5">
      <c r="A86" s="25" t="s">
        <v>145</v>
      </c>
      <c r="B86" s="6" t="s">
        <v>34</v>
      </c>
      <c r="C86" s="7">
        <v>13</v>
      </c>
      <c r="D86" s="8">
        <v>52</v>
      </c>
      <c r="E86" s="8">
        <v>50</v>
      </c>
      <c r="F86" s="53">
        <f>SUM(D86+E86)</f>
        <v>102</v>
      </c>
      <c r="G86" s="57" t="s">
        <v>12</v>
      </c>
      <c r="H86" s="41">
        <v>24030</v>
      </c>
      <c r="J86" s="46">
        <f t="shared" si="2"/>
        <v>54</v>
      </c>
      <c r="P86" s="22"/>
      <c r="Q86" s="22"/>
    </row>
    <row r="87" spans="1:17" ht="19.5">
      <c r="A87" s="25" t="s">
        <v>170</v>
      </c>
      <c r="B87" s="6" t="s">
        <v>59</v>
      </c>
      <c r="C87" s="7">
        <v>24</v>
      </c>
      <c r="D87" s="8">
        <v>54</v>
      </c>
      <c r="E87" s="8">
        <v>49</v>
      </c>
      <c r="F87" s="53">
        <f>SUM(D87+E87)</f>
        <v>103</v>
      </c>
      <c r="G87" s="57" t="s">
        <v>12</v>
      </c>
      <c r="H87" s="41">
        <v>21932</v>
      </c>
      <c r="J87" s="46">
        <f t="shared" si="2"/>
        <v>60</v>
      </c>
      <c r="P87" s="22"/>
      <c r="Q87" s="22"/>
    </row>
    <row r="88" spans="1:17" ht="19.5">
      <c r="A88" s="25" t="s">
        <v>176</v>
      </c>
      <c r="B88" s="6" t="s">
        <v>59</v>
      </c>
      <c r="C88" s="7">
        <v>28</v>
      </c>
      <c r="D88" s="8">
        <v>53</v>
      </c>
      <c r="E88" s="8">
        <v>50</v>
      </c>
      <c r="F88" s="53">
        <f>SUM(D88+E88)</f>
        <v>103</v>
      </c>
      <c r="G88" s="57" t="s">
        <v>12</v>
      </c>
      <c r="H88" s="41">
        <v>16171</v>
      </c>
      <c r="J88" s="46">
        <f t="shared" si="2"/>
        <v>75</v>
      </c>
      <c r="P88" s="22"/>
      <c r="Q88" s="22"/>
    </row>
    <row r="89" spans="1:17" ht="19.5">
      <c r="A89" s="25" t="s">
        <v>167</v>
      </c>
      <c r="B89" s="6" t="s">
        <v>59</v>
      </c>
      <c r="C89" s="7">
        <v>23</v>
      </c>
      <c r="D89" s="8">
        <v>52</v>
      </c>
      <c r="E89" s="8">
        <v>51</v>
      </c>
      <c r="F89" s="53">
        <f>SUM(D89+E89)</f>
        <v>103</v>
      </c>
      <c r="G89" s="57" t="s">
        <v>12</v>
      </c>
      <c r="H89" s="41">
        <v>28087</v>
      </c>
      <c r="J89" s="46">
        <f t="shared" si="2"/>
        <v>43</v>
      </c>
      <c r="P89" s="22"/>
      <c r="Q89" s="22"/>
    </row>
    <row r="90" spans="1:17" ht="19.5">
      <c r="A90" s="25" t="s">
        <v>164</v>
      </c>
      <c r="B90" s="6" t="s">
        <v>59</v>
      </c>
      <c r="C90" s="7">
        <v>21</v>
      </c>
      <c r="D90" s="8">
        <v>51</v>
      </c>
      <c r="E90" s="8">
        <v>53</v>
      </c>
      <c r="F90" s="53">
        <f>SUM(D90+E90)</f>
        <v>104</v>
      </c>
      <c r="G90" s="57" t="s">
        <v>12</v>
      </c>
      <c r="H90" s="41">
        <v>24594</v>
      </c>
      <c r="J90" s="46">
        <f t="shared" si="2"/>
        <v>52</v>
      </c>
      <c r="P90" s="22"/>
      <c r="Q90" s="22"/>
    </row>
    <row r="91" spans="1:17" ht="19.5">
      <c r="A91" s="25" t="s">
        <v>85</v>
      </c>
      <c r="B91" s="6" t="s">
        <v>39</v>
      </c>
      <c r="C91" s="7">
        <v>23</v>
      </c>
      <c r="D91" s="8">
        <v>52</v>
      </c>
      <c r="E91" s="8">
        <v>53</v>
      </c>
      <c r="F91" s="53">
        <f>SUM(D91+E91)</f>
        <v>105</v>
      </c>
      <c r="G91" s="57" t="s">
        <v>12</v>
      </c>
      <c r="H91" s="41">
        <v>31464</v>
      </c>
      <c r="J91" s="46">
        <f t="shared" si="2"/>
        <v>34</v>
      </c>
      <c r="P91" s="22"/>
      <c r="Q91" s="22"/>
    </row>
    <row r="92" spans="1:17" ht="19.5">
      <c r="A92" s="25" t="s">
        <v>174</v>
      </c>
      <c r="B92" s="6" t="s">
        <v>39</v>
      </c>
      <c r="C92" s="7">
        <v>25</v>
      </c>
      <c r="D92" s="8">
        <v>52</v>
      </c>
      <c r="E92" s="8">
        <v>55</v>
      </c>
      <c r="F92" s="53">
        <f>SUM(D92+E92)</f>
        <v>107</v>
      </c>
      <c r="G92" s="57" t="s">
        <v>12</v>
      </c>
      <c r="H92" s="41">
        <v>23880</v>
      </c>
      <c r="J92" s="46">
        <f t="shared" si="2"/>
        <v>54</v>
      </c>
      <c r="P92" s="22"/>
      <c r="Q92" s="22"/>
    </row>
    <row r="93" spans="1:17" ht="19.5">
      <c r="A93" s="25" t="s">
        <v>89</v>
      </c>
      <c r="B93" s="6" t="s">
        <v>39</v>
      </c>
      <c r="C93" s="7">
        <v>29</v>
      </c>
      <c r="D93" s="8">
        <v>52</v>
      </c>
      <c r="E93" s="8">
        <v>56</v>
      </c>
      <c r="F93" s="53">
        <f>SUM(D93+E93)</f>
        <v>108</v>
      </c>
      <c r="G93" s="57" t="s">
        <v>12</v>
      </c>
      <c r="H93" s="41">
        <v>26907</v>
      </c>
      <c r="J93" s="46">
        <f t="shared" si="2"/>
        <v>46</v>
      </c>
      <c r="P93" s="22"/>
      <c r="Q93" s="22"/>
    </row>
    <row r="94" spans="1:17" ht="19.5">
      <c r="A94" s="25" t="s">
        <v>88</v>
      </c>
      <c r="B94" s="6" t="s">
        <v>39</v>
      </c>
      <c r="C94" s="7">
        <v>28</v>
      </c>
      <c r="D94" s="8">
        <v>49</v>
      </c>
      <c r="E94" s="8">
        <v>59</v>
      </c>
      <c r="F94" s="53">
        <f>SUM(D94+E94)</f>
        <v>108</v>
      </c>
      <c r="G94" s="57" t="s">
        <v>12</v>
      </c>
      <c r="H94" s="41">
        <v>24729</v>
      </c>
      <c r="J94" s="46">
        <f t="shared" si="2"/>
        <v>52</v>
      </c>
      <c r="P94" s="22"/>
      <c r="Q94" s="22"/>
    </row>
    <row r="95" spans="1:17" ht="19.5">
      <c r="A95" s="25" t="s">
        <v>162</v>
      </c>
      <c r="B95" s="6" t="s">
        <v>43</v>
      </c>
      <c r="C95" s="7">
        <v>20</v>
      </c>
      <c r="D95" s="8">
        <v>53</v>
      </c>
      <c r="E95" s="8">
        <v>58</v>
      </c>
      <c r="F95" s="53">
        <f>SUM(D95+E95)</f>
        <v>111</v>
      </c>
      <c r="G95" s="57" t="s">
        <v>12</v>
      </c>
      <c r="H95" s="41">
        <v>31971</v>
      </c>
      <c r="J95" s="46">
        <f t="shared" si="2"/>
        <v>32</v>
      </c>
      <c r="P95" s="22"/>
      <c r="Q95" s="22"/>
    </row>
    <row r="96" spans="1:17" ht="19.5">
      <c r="A96" s="25" t="s">
        <v>87</v>
      </c>
      <c r="B96" s="6" t="s">
        <v>57</v>
      </c>
      <c r="C96" s="7">
        <v>28</v>
      </c>
      <c r="D96" s="8">
        <v>53</v>
      </c>
      <c r="E96" s="8">
        <v>60</v>
      </c>
      <c r="F96" s="53">
        <f>SUM(D96+E96)</f>
        <v>113</v>
      </c>
      <c r="G96" s="57" t="s">
        <v>12</v>
      </c>
      <c r="H96" s="41">
        <v>20677</v>
      </c>
      <c r="J96" s="46">
        <f t="shared" si="2"/>
        <v>63</v>
      </c>
      <c r="P96" s="22"/>
      <c r="Q96" s="22"/>
    </row>
    <row r="97" spans="1:17" ht="19.5">
      <c r="A97" s="25" t="s">
        <v>90</v>
      </c>
      <c r="B97" s="6" t="s">
        <v>57</v>
      </c>
      <c r="C97" s="7">
        <v>29</v>
      </c>
      <c r="D97" s="8">
        <v>59</v>
      </c>
      <c r="E97" s="8">
        <v>55</v>
      </c>
      <c r="F97" s="53">
        <f>SUM(D97+E97)</f>
        <v>114</v>
      </c>
      <c r="G97" s="57" t="s">
        <v>12</v>
      </c>
      <c r="H97" s="41">
        <v>27603</v>
      </c>
      <c r="J97" s="46">
        <f xml:space="preserve"> DATEDIF(H97,$J$6,"y")</f>
        <v>44</v>
      </c>
      <c r="P97" s="22"/>
      <c r="Q97" s="22"/>
    </row>
    <row r="98" spans="1:17" ht="19.5">
      <c r="A98" s="25" t="s">
        <v>92</v>
      </c>
      <c r="B98" s="6" t="s">
        <v>57</v>
      </c>
      <c r="C98" s="7">
        <v>36</v>
      </c>
      <c r="D98" s="8">
        <v>55</v>
      </c>
      <c r="E98" s="8">
        <v>61</v>
      </c>
      <c r="F98" s="53">
        <f>SUM(D98+E98)</f>
        <v>116</v>
      </c>
      <c r="G98" s="57" t="s">
        <v>12</v>
      </c>
      <c r="H98" s="41">
        <v>21829</v>
      </c>
      <c r="J98" s="46">
        <f xml:space="preserve"> DATEDIF(H98,$J$6,"y")</f>
        <v>60</v>
      </c>
      <c r="P98" s="22"/>
      <c r="Q98" s="22"/>
    </row>
    <row r="99" spans="1:17" ht="19.5">
      <c r="A99" s="25" t="s">
        <v>86</v>
      </c>
      <c r="B99" s="6" t="s">
        <v>57</v>
      </c>
      <c r="C99" s="7">
        <v>28</v>
      </c>
      <c r="D99" s="8">
        <v>56</v>
      </c>
      <c r="E99" s="8">
        <v>63</v>
      </c>
      <c r="F99" s="53">
        <f>SUM(D99+E99)</f>
        <v>119</v>
      </c>
      <c r="G99" s="57" t="s">
        <v>12</v>
      </c>
      <c r="H99" s="41">
        <v>22524</v>
      </c>
      <c r="J99" s="46">
        <f xml:space="preserve"> DATEDIF(H99,$J$6,"y")</f>
        <v>58</v>
      </c>
      <c r="P99" s="22"/>
      <c r="Q99" s="22"/>
    </row>
    <row r="100" spans="1:17" ht="19.5">
      <c r="A100" s="25" t="s">
        <v>91</v>
      </c>
      <c r="B100" s="6" t="s">
        <v>81</v>
      </c>
      <c r="C100" s="7">
        <v>30</v>
      </c>
      <c r="D100" s="8">
        <v>65</v>
      </c>
      <c r="E100" s="8">
        <v>64</v>
      </c>
      <c r="F100" s="53">
        <f>SUM(D100+E100)</f>
        <v>129</v>
      </c>
      <c r="G100" s="57" t="s">
        <v>12</v>
      </c>
      <c r="H100" s="41">
        <v>17087</v>
      </c>
      <c r="J100" s="46">
        <f xml:space="preserve"> DATEDIF(H100,$J$6,"y")</f>
        <v>73</v>
      </c>
      <c r="P100" s="22"/>
      <c r="Q100" s="22"/>
    </row>
    <row r="101" spans="1:17" ht="20.25" thickBot="1">
      <c r="A101" s="86" t="s">
        <v>185</v>
      </c>
      <c r="B101" s="73" t="s">
        <v>39</v>
      </c>
      <c r="C101" s="74">
        <v>36</v>
      </c>
      <c r="D101" s="75">
        <v>76</v>
      </c>
      <c r="E101" s="75">
        <v>66</v>
      </c>
      <c r="F101" s="87">
        <f>SUM(D101+E101)</f>
        <v>142</v>
      </c>
      <c r="G101" s="84" t="s">
        <v>12</v>
      </c>
      <c r="H101" s="77">
        <v>23647</v>
      </c>
      <c r="J101" s="46">
        <f xml:space="preserve"> DATEDIF(H101,$J$6,"y")</f>
        <v>55</v>
      </c>
      <c r="P101" s="22"/>
      <c r="Q101" s="22"/>
    </row>
  </sheetData>
  <sortState ref="A10:H101">
    <sortCondition ref="F10:F101"/>
    <sortCondition ref="E10:E101"/>
    <sortCondition ref="D10:D101"/>
  </sortState>
  <mergeCells count="8">
    <mergeCell ref="A6:G6"/>
    <mergeCell ref="A7:G7"/>
    <mergeCell ref="A8:G8"/>
    <mergeCell ref="A1:G1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</sheetPr>
  <dimension ref="A1:G41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</cols>
  <sheetData>
    <row r="1" spans="1:7" ht="30.75">
      <c r="A1" s="94" t="s">
        <v>7</v>
      </c>
      <c r="B1" s="94"/>
      <c r="C1" s="94"/>
      <c r="D1" s="94"/>
      <c r="E1" s="94"/>
      <c r="F1" s="94"/>
      <c r="G1" s="94"/>
    </row>
    <row r="2" spans="1:7" ht="31.5" thickBot="1">
      <c r="A2" s="94" t="s">
        <v>8</v>
      </c>
      <c r="B2" s="94"/>
      <c r="C2" s="94"/>
      <c r="D2" s="94"/>
      <c r="E2" s="94"/>
      <c r="F2" s="94"/>
      <c r="G2" s="94"/>
    </row>
    <row r="3" spans="1:7" ht="26.25" thickBot="1">
      <c r="A3" s="100" t="str">
        <f>'CAB 0-9'!A3:G3</f>
        <v>EL VALLE DE TANDIL</v>
      </c>
      <c r="B3" s="101"/>
      <c r="C3" s="101"/>
      <c r="D3" s="101"/>
      <c r="E3" s="101"/>
      <c r="F3" s="101"/>
      <c r="G3" s="102"/>
    </row>
    <row r="4" spans="1:7" ht="26.25" thickBot="1">
      <c r="A4" s="100" t="str">
        <f>'CAB 0-9'!A4:G4</f>
        <v>GOLF CLUB</v>
      </c>
      <c r="B4" s="101"/>
      <c r="C4" s="101"/>
      <c r="D4" s="101"/>
      <c r="E4" s="101"/>
      <c r="F4" s="101"/>
      <c r="G4" s="102"/>
    </row>
    <row r="5" spans="1:7" ht="20.25">
      <c r="A5" s="95" t="str">
        <f>'CAB 0-9'!A5:G5</f>
        <v>7° FECHA DE MAYORES</v>
      </c>
      <c r="B5" s="95"/>
      <c r="C5" s="95"/>
      <c r="D5" s="95"/>
      <c r="E5" s="95"/>
      <c r="F5" s="95"/>
      <c r="G5" s="95"/>
    </row>
    <row r="6" spans="1:7" ht="19.5">
      <c r="A6" s="96" t="s">
        <v>6</v>
      </c>
      <c r="B6" s="96"/>
      <c r="C6" s="96"/>
      <c r="D6" s="96"/>
      <c r="E6" s="96"/>
      <c r="F6" s="96"/>
      <c r="G6" s="96"/>
    </row>
    <row r="7" spans="1:7" ht="20.25" thickBot="1">
      <c r="A7" s="106" t="str">
        <f>'CAB 0-9'!A7:G7</f>
        <v>SABADO 26 DE OCTUBRE DE 2019</v>
      </c>
      <c r="B7" s="106"/>
      <c r="C7" s="106"/>
      <c r="D7" s="106"/>
      <c r="E7" s="106"/>
      <c r="F7" s="106"/>
      <c r="G7" s="106"/>
    </row>
    <row r="8" spans="1:7" s="13" customFormat="1" ht="16.5" thickBot="1">
      <c r="A8" s="103" t="s">
        <v>17</v>
      </c>
      <c r="B8" s="104"/>
      <c r="C8" s="104"/>
      <c r="D8" s="104"/>
      <c r="E8" s="104"/>
      <c r="F8" s="104"/>
      <c r="G8" s="105"/>
    </row>
    <row r="9" spans="1:7" s="13" customFormat="1" ht="16.5" thickBot="1">
      <c r="A9" s="19" t="s">
        <v>0</v>
      </c>
      <c r="B9" s="20" t="s">
        <v>13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12</v>
      </c>
    </row>
    <row r="10" spans="1:7" s="13" customFormat="1" ht="15.75">
      <c r="A10" s="14" t="s">
        <v>40</v>
      </c>
      <c r="B10" s="15" t="s">
        <v>36</v>
      </c>
      <c r="C10" s="16">
        <v>1</v>
      </c>
      <c r="D10" s="15">
        <v>34</v>
      </c>
      <c r="E10" s="15">
        <v>36</v>
      </c>
      <c r="F10" s="17">
        <f>SUM(D10+E10)</f>
        <v>70</v>
      </c>
      <c r="G10" s="18" t="s">
        <v>12</v>
      </c>
    </row>
    <row r="11" spans="1:7" s="13" customFormat="1" ht="15.75">
      <c r="A11" s="14" t="s">
        <v>60</v>
      </c>
      <c r="B11" s="15" t="s">
        <v>59</v>
      </c>
      <c r="C11" s="16">
        <v>6</v>
      </c>
      <c r="D11" s="15">
        <v>38</v>
      </c>
      <c r="E11" s="15">
        <v>34</v>
      </c>
      <c r="F11" s="17">
        <f>SUM(D11+E11)</f>
        <v>72</v>
      </c>
      <c r="G11" s="18" t="s">
        <v>12</v>
      </c>
    </row>
    <row r="12" spans="1:7" s="13" customFormat="1" ht="15.75">
      <c r="A12" s="14" t="s">
        <v>31</v>
      </c>
      <c r="B12" s="15" t="s">
        <v>46</v>
      </c>
      <c r="C12" s="16">
        <v>-3</v>
      </c>
      <c r="D12" s="15">
        <v>38</v>
      </c>
      <c r="E12" s="15">
        <v>35</v>
      </c>
      <c r="F12" s="17">
        <f>SUM(D12+E12)</f>
        <v>73</v>
      </c>
      <c r="G12" s="18" t="s">
        <v>12</v>
      </c>
    </row>
    <row r="13" spans="1:7" ht="13.5" thickBot="1"/>
    <row r="14" spans="1:7" ht="16.5" thickBot="1">
      <c r="A14" s="103" t="s">
        <v>9</v>
      </c>
      <c r="B14" s="104"/>
      <c r="C14" s="104"/>
      <c r="D14" s="104"/>
      <c r="E14" s="104"/>
      <c r="F14" s="104"/>
      <c r="G14" s="105"/>
    </row>
    <row r="15" spans="1:7" s="13" customFormat="1" ht="16.5" thickBot="1">
      <c r="A15" s="19" t="s">
        <v>0</v>
      </c>
      <c r="B15" s="20" t="s">
        <v>13</v>
      </c>
      <c r="C15" s="19" t="s">
        <v>1</v>
      </c>
      <c r="D15" s="19" t="s">
        <v>2</v>
      </c>
      <c r="E15" s="19" t="s">
        <v>3</v>
      </c>
      <c r="F15" s="19" t="s">
        <v>4</v>
      </c>
      <c r="G15" s="19" t="s">
        <v>5</v>
      </c>
    </row>
    <row r="16" spans="1:7" s="13" customFormat="1" ht="15.75">
      <c r="A16" s="14" t="s">
        <v>255</v>
      </c>
      <c r="B16" s="80" t="s">
        <v>12</v>
      </c>
      <c r="C16" s="81" t="s">
        <v>12</v>
      </c>
      <c r="D16" s="80" t="s">
        <v>12</v>
      </c>
      <c r="E16" s="80" t="s">
        <v>12</v>
      </c>
      <c r="F16" s="82" t="s">
        <v>12</v>
      </c>
      <c r="G16" s="83" t="s">
        <v>12</v>
      </c>
    </row>
    <row r="17" spans="1:7" s="13" customFormat="1" ht="15.75">
      <c r="A17" s="14" t="str">
        <f>'CAB 0-9'!A11</f>
        <v xml:space="preserve">SEGONDS MARIANO               </v>
      </c>
      <c r="B17" s="15" t="str">
        <f>'CAB 0-9'!B11</f>
        <v>EVTGC</v>
      </c>
      <c r="C17" s="16">
        <f>'CAB 0-9'!C11</f>
        <v>9</v>
      </c>
      <c r="D17" s="15">
        <f>'CAB 0-9'!D11</f>
        <v>39</v>
      </c>
      <c r="E17" s="15">
        <f>'CAB 0-9'!E11</f>
        <v>36</v>
      </c>
      <c r="F17" s="17">
        <f t="shared" ref="F17" si="0">SUM(D17+E17)</f>
        <v>75</v>
      </c>
      <c r="G17" s="18">
        <f t="shared" ref="G17" si="1">(F17-C17)</f>
        <v>66</v>
      </c>
    </row>
    <row r="18" spans="1:7" s="13" customFormat="1" ht="15.75">
      <c r="A18" s="14" t="s">
        <v>255</v>
      </c>
      <c r="B18" s="80" t="s">
        <v>12</v>
      </c>
      <c r="C18" s="81" t="s">
        <v>12</v>
      </c>
      <c r="D18" s="80" t="s">
        <v>12</v>
      </c>
      <c r="E18" s="80" t="s">
        <v>12</v>
      </c>
      <c r="F18" s="82" t="s">
        <v>12</v>
      </c>
      <c r="G18" s="83" t="s">
        <v>12</v>
      </c>
    </row>
    <row r="19" spans="1:7" ht="13.5" thickBot="1"/>
    <row r="20" spans="1:7" ht="16.5" thickBot="1">
      <c r="A20" s="103" t="s">
        <v>10</v>
      </c>
      <c r="B20" s="104"/>
      <c r="C20" s="104"/>
      <c r="D20" s="104"/>
      <c r="E20" s="104"/>
      <c r="F20" s="104"/>
      <c r="G20" s="105"/>
    </row>
    <row r="21" spans="1:7" s="13" customFormat="1" ht="16.5" thickBot="1">
      <c r="A21" s="19" t="s">
        <v>0</v>
      </c>
      <c r="B21" s="20" t="s">
        <v>13</v>
      </c>
      <c r="C21" s="19" t="s">
        <v>1</v>
      </c>
      <c r="D21" s="19" t="s">
        <v>2</v>
      </c>
      <c r="E21" s="19" t="s">
        <v>3</v>
      </c>
      <c r="F21" s="19" t="s">
        <v>4</v>
      </c>
      <c r="G21" s="19" t="s">
        <v>5</v>
      </c>
    </row>
    <row r="22" spans="1:7" s="13" customFormat="1" ht="15.75">
      <c r="A22" s="14" t="str">
        <f>'CAB 10-16'!A10</f>
        <v xml:space="preserve">JARQUE JULIAN                 </v>
      </c>
      <c r="B22" s="15" t="str">
        <f>'CAB 10-16'!B10</f>
        <v>EVTGC</v>
      </c>
      <c r="C22" s="16">
        <f>'CAB 10-16'!C10</f>
        <v>12</v>
      </c>
      <c r="D22" s="15">
        <f>'CAB 10-16'!D10</f>
        <v>38</v>
      </c>
      <c r="E22" s="15">
        <f>'CAB 10-16'!E10</f>
        <v>45</v>
      </c>
      <c r="F22" s="17">
        <f>SUM(D22+E22)</f>
        <v>83</v>
      </c>
      <c r="G22" s="18">
        <f>(F22-C22)</f>
        <v>71</v>
      </c>
    </row>
    <row r="23" spans="1:7" s="13" customFormat="1" ht="15.75">
      <c r="A23" s="14" t="str">
        <f>'CAB 10-16'!A11</f>
        <v xml:space="preserve">PRIETO CESAR                  </v>
      </c>
      <c r="B23" s="15" t="str">
        <f>'CAB 10-16'!B11</f>
        <v>CSCPGB</v>
      </c>
      <c r="C23" s="16">
        <f>'CAB 10-16'!C11</f>
        <v>15</v>
      </c>
      <c r="D23" s="15">
        <f>'CAB 10-16'!D11</f>
        <v>46</v>
      </c>
      <c r="E23" s="15">
        <f>'CAB 10-16'!E11</f>
        <v>41</v>
      </c>
      <c r="F23" s="17">
        <f>SUM(D23+E23)</f>
        <v>87</v>
      </c>
      <c r="G23" s="18">
        <f>(F23-C23)</f>
        <v>72</v>
      </c>
    </row>
    <row r="24" spans="1:7" s="13" customFormat="1" ht="15.75">
      <c r="A24" s="14" t="str">
        <f>'CAB 10-16'!A12</f>
        <v xml:space="preserve">PALENCIA SERGIO               </v>
      </c>
      <c r="B24" s="15" t="str">
        <f>'CAB 10-16'!B12</f>
        <v>EVTGC</v>
      </c>
      <c r="C24" s="16">
        <f>'CAB 10-16'!C12</f>
        <v>11</v>
      </c>
      <c r="D24" s="15">
        <f>'CAB 10-16'!D12</f>
        <v>43</v>
      </c>
      <c r="E24" s="15">
        <f>'CAB 10-16'!E12</f>
        <v>40</v>
      </c>
      <c r="F24" s="17">
        <f>SUM(D24+E24)</f>
        <v>83</v>
      </c>
      <c r="G24" s="18">
        <f>(F24-C24)</f>
        <v>72</v>
      </c>
    </row>
    <row r="25" spans="1:7" ht="13.5" thickBot="1"/>
    <row r="26" spans="1:7" ht="16.5" thickBot="1">
      <c r="A26" s="103" t="s">
        <v>18</v>
      </c>
      <c r="B26" s="104"/>
      <c r="C26" s="104"/>
      <c r="D26" s="104"/>
      <c r="E26" s="104"/>
      <c r="F26" s="104"/>
      <c r="G26" s="105"/>
    </row>
    <row r="27" spans="1:7" s="13" customFormat="1" ht="16.5" thickBot="1">
      <c r="A27" s="19" t="s">
        <v>0</v>
      </c>
      <c r="B27" s="20" t="s">
        <v>13</v>
      </c>
      <c r="C27" s="19" t="s">
        <v>1</v>
      </c>
      <c r="D27" s="19" t="s">
        <v>2</v>
      </c>
      <c r="E27" s="19" t="s">
        <v>3</v>
      </c>
      <c r="F27" s="19" t="s">
        <v>4</v>
      </c>
      <c r="G27" s="19" t="s">
        <v>5</v>
      </c>
    </row>
    <row r="28" spans="1:7" s="13" customFormat="1" ht="15.75">
      <c r="A28" s="14" t="str">
        <f>'CAB 17-24'!A10</f>
        <v xml:space="preserve">BOYNE DANIEL CESAR            </v>
      </c>
      <c r="B28" s="15" t="str">
        <f>'CAB 17-24'!B10</f>
        <v>EVTGC</v>
      </c>
      <c r="C28" s="16">
        <f>'CAB 17-24'!C10</f>
        <v>20</v>
      </c>
      <c r="D28" s="15">
        <f>'CAB 17-24'!D10</f>
        <v>43</v>
      </c>
      <c r="E28" s="15">
        <f>'CAB 17-24'!E10</f>
        <v>45</v>
      </c>
      <c r="F28" s="17">
        <f>SUM(D28+E28)</f>
        <v>88</v>
      </c>
      <c r="G28" s="18">
        <f>(F28-C28)</f>
        <v>68</v>
      </c>
    </row>
    <row r="29" spans="1:7" s="13" customFormat="1" ht="15.75">
      <c r="A29" s="14" t="str">
        <f>'CAB 17-24'!A11</f>
        <v xml:space="preserve">ARAUJO GUILLERMO              </v>
      </c>
      <c r="B29" s="15" t="str">
        <f>'CAB 17-24'!B11</f>
        <v>CEGL</v>
      </c>
      <c r="C29" s="16">
        <f>'CAB 17-24'!C11</f>
        <v>20</v>
      </c>
      <c r="D29" s="15">
        <f>'CAB 17-24'!D11</f>
        <v>47</v>
      </c>
      <c r="E29" s="15">
        <f>'CAB 17-24'!E11</f>
        <v>45</v>
      </c>
      <c r="F29" s="17">
        <f>SUM(D29+E29)</f>
        <v>92</v>
      </c>
      <c r="G29" s="18">
        <f>(F29-C29)</f>
        <v>72</v>
      </c>
    </row>
    <row r="30" spans="1:7" s="13" customFormat="1" ht="15.75">
      <c r="A30" s="14" t="str">
        <f>'CAB 17-24'!A12</f>
        <v xml:space="preserve">PINTOS JORGE ALBERTO          </v>
      </c>
      <c r="B30" s="15" t="str">
        <f>'CAB 17-24'!B12</f>
        <v>SPGC</v>
      </c>
      <c r="C30" s="16">
        <f>'CAB 17-24'!C12</f>
        <v>23</v>
      </c>
      <c r="D30" s="15">
        <f>'CAB 17-24'!D12</f>
        <v>47</v>
      </c>
      <c r="E30" s="15">
        <f>'CAB 17-24'!E12</f>
        <v>49</v>
      </c>
      <c r="F30" s="17">
        <f>SUM(D30+E30)</f>
        <v>96</v>
      </c>
      <c r="G30" s="18">
        <f>(F30-C30)</f>
        <v>73</v>
      </c>
    </row>
    <row r="31" spans="1:7" ht="13.5" thickBot="1"/>
    <row r="32" spans="1:7" ht="16.5" thickBot="1">
      <c r="A32" s="103" t="s">
        <v>11</v>
      </c>
      <c r="B32" s="104"/>
      <c r="C32" s="104"/>
      <c r="D32" s="104"/>
      <c r="E32" s="104"/>
      <c r="F32" s="104"/>
      <c r="G32" s="105"/>
    </row>
    <row r="33" spans="1:7" s="13" customFormat="1" ht="16.5" thickBot="1">
      <c r="A33" s="19" t="s">
        <v>0</v>
      </c>
      <c r="B33" s="20" t="s">
        <v>13</v>
      </c>
      <c r="C33" s="19" t="s">
        <v>1</v>
      </c>
      <c r="D33" s="19" t="s">
        <v>2</v>
      </c>
      <c r="E33" s="19" t="s">
        <v>3</v>
      </c>
      <c r="F33" s="19" t="s">
        <v>4</v>
      </c>
      <c r="G33" s="19" t="s">
        <v>5</v>
      </c>
    </row>
    <row r="34" spans="1:7" s="13" customFormat="1" ht="15.75">
      <c r="A34" s="14" t="str">
        <f>'CAB 25-36'!A10</f>
        <v xml:space="preserve">ALTAMIRANO HUGO               </v>
      </c>
      <c r="B34" s="15" t="str">
        <f>'CAB 25-36'!B10</f>
        <v>SPGC</v>
      </c>
      <c r="C34" s="16">
        <f>'CAB 25-36'!C10</f>
        <v>25</v>
      </c>
      <c r="D34" s="15">
        <f>'CAB 25-36'!D10</f>
        <v>44</v>
      </c>
      <c r="E34" s="15">
        <f>'CAB 25-36'!E10</f>
        <v>51</v>
      </c>
      <c r="F34" s="17">
        <f>SUM(D34+E34)</f>
        <v>95</v>
      </c>
      <c r="G34" s="18">
        <f>(F34-C34)</f>
        <v>70</v>
      </c>
    </row>
    <row r="35" spans="1:7" s="13" customFormat="1" ht="15.75">
      <c r="A35" s="14" t="str">
        <f>'CAB 25-36'!A11</f>
        <v xml:space="preserve">TORNATORE JORGE               </v>
      </c>
      <c r="B35" s="15" t="str">
        <f>'CAB 25-36'!B11</f>
        <v>EVTGC</v>
      </c>
      <c r="C35" s="16">
        <f>'CAB 25-36'!C11</f>
        <v>28</v>
      </c>
      <c r="D35" s="15">
        <f>'CAB 25-36'!D11</f>
        <v>53</v>
      </c>
      <c r="E35" s="15">
        <f>'CAB 25-36'!E11</f>
        <v>50</v>
      </c>
      <c r="F35" s="17">
        <f>SUM(D35+E35)</f>
        <v>103</v>
      </c>
      <c r="G35" s="18">
        <f>(F35-C35)</f>
        <v>75</v>
      </c>
    </row>
    <row r="36" spans="1:7" s="13" customFormat="1" ht="15.75">
      <c r="A36" s="14" t="str">
        <f>'CAB 25-36'!A12</f>
        <v xml:space="preserve">ROBLES NORMAN ALBERTO         </v>
      </c>
      <c r="B36" s="15" t="str">
        <f>'CAB 25-36'!B12</f>
        <v>EVTGC</v>
      </c>
      <c r="C36" s="16">
        <f>'CAB 25-36'!C12</f>
        <v>26</v>
      </c>
      <c r="D36" s="15">
        <f>'CAB 25-36'!D12</f>
        <v>55</v>
      </c>
      <c r="E36" s="15">
        <f>'CAB 25-36'!E12</f>
        <v>47</v>
      </c>
      <c r="F36" s="17">
        <f>SUM(D36+E36)</f>
        <v>102</v>
      </c>
      <c r="G36" s="18">
        <f>(F36-C36)</f>
        <v>76</v>
      </c>
    </row>
    <row r="37" spans="1:7" ht="13.5" thickBot="1"/>
    <row r="38" spans="1:7" ht="16.5" thickBot="1">
      <c r="A38" s="103" t="str">
        <f>DAM!A8</f>
        <v>DAMAS CATEGORIA UNICA</v>
      </c>
      <c r="B38" s="104"/>
      <c r="C38" s="104"/>
      <c r="D38" s="104"/>
      <c r="E38" s="104"/>
      <c r="F38" s="104"/>
      <c r="G38" s="105"/>
    </row>
    <row r="39" spans="1:7" s="13" customFormat="1" ht="16.5" thickBot="1">
      <c r="A39" s="19" t="s">
        <v>14</v>
      </c>
      <c r="B39" s="20" t="s">
        <v>13</v>
      </c>
      <c r="C39" s="19" t="s">
        <v>1</v>
      </c>
      <c r="D39" s="19" t="s">
        <v>2</v>
      </c>
      <c r="E39" s="19" t="s">
        <v>3</v>
      </c>
      <c r="F39" s="19" t="s">
        <v>4</v>
      </c>
      <c r="G39" s="19" t="s">
        <v>5</v>
      </c>
    </row>
    <row r="40" spans="1:7" s="13" customFormat="1" ht="15.75">
      <c r="A40" s="14" t="str">
        <f>DAM!A10</f>
        <v xml:space="preserve">SOCHOR ESTELA                 </v>
      </c>
      <c r="B40" s="15" t="str">
        <f>DAM!B10</f>
        <v>CG</v>
      </c>
      <c r="C40" s="16">
        <f>DAM!C10</f>
        <v>16</v>
      </c>
      <c r="D40" s="15">
        <f>DAM!D10</f>
        <v>47</v>
      </c>
      <c r="E40" s="15">
        <f>DAM!E10</f>
        <v>44</v>
      </c>
      <c r="F40" s="17">
        <f>SUM(D40+E40)</f>
        <v>91</v>
      </c>
      <c r="G40" s="18">
        <f>(F40-C40)</f>
        <v>75</v>
      </c>
    </row>
    <row r="41" spans="1:7" s="13" customFormat="1" ht="15.75">
      <c r="A41" s="14" t="str">
        <f>DAM!A11</f>
        <v xml:space="preserve">MASONI AMALIA                 </v>
      </c>
      <c r="B41" s="15" t="str">
        <f>DAM!B11</f>
        <v>EVTGC</v>
      </c>
      <c r="C41" s="16">
        <f>DAM!C11</f>
        <v>8</v>
      </c>
      <c r="D41" s="15">
        <f>DAM!D11</f>
        <v>43</v>
      </c>
      <c r="E41" s="15">
        <f>DAM!E11</f>
        <v>40</v>
      </c>
      <c r="F41" s="17">
        <f>SUM(D41+E41)</f>
        <v>83</v>
      </c>
      <c r="G41" s="18">
        <f>(F41-C41)</f>
        <v>75</v>
      </c>
    </row>
  </sheetData>
  <sortState ref="A10:G12">
    <sortCondition ref="F10:F12"/>
  </sortState>
  <mergeCells count="13">
    <mergeCell ref="A6:G6"/>
    <mergeCell ref="A38:G38"/>
    <mergeCell ref="A7:G7"/>
    <mergeCell ref="A8:G8"/>
    <mergeCell ref="A14:G14"/>
    <mergeCell ref="A20:G20"/>
    <mergeCell ref="A26:G26"/>
    <mergeCell ref="A32:G32"/>
    <mergeCell ref="A1:G1"/>
    <mergeCell ref="A2:G2"/>
    <mergeCell ref="A3:G3"/>
    <mergeCell ref="A4:G4"/>
    <mergeCell ref="A5:G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H41"/>
  <sheetViews>
    <sheetView zoomScaleNormal="100" workbookViewId="0">
      <selection sqref="A1:E1"/>
    </sheetView>
  </sheetViews>
  <sheetFormatPr baseColWidth="10" defaultRowHeight="15"/>
  <cols>
    <col min="1" max="1" width="6.42578125" style="35" bestFit="1" customWidth="1"/>
    <col min="2" max="5" width="21.7109375" customWidth="1"/>
    <col min="6" max="6" width="2" bestFit="1" customWidth="1"/>
    <col min="7" max="7" width="4" bestFit="1" customWidth="1"/>
  </cols>
  <sheetData>
    <row r="1" spans="1:8" s="54" customFormat="1" ht="30.75">
      <c r="A1" s="110" t="s">
        <v>137</v>
      </c>
      <c r="B1" s="110"/>
      <c r="C1" s="110"/>
      <c r="D1" s="110"/>
      <c r="E1" s="110"/>
    </row>
    <row r="2" spans="1:8" s="1" customFormat="1" ht="27" thickBot="1">
      <c r="A2" s="111" t="s">
        <v>138</v>
      </c>
      <c r="B2" s="111"/>
      <c r="C2" s="111"/>
      <c r="D2" s="111"/>
      <c r="E2" s="111"/>
    </row>
    <row r="3" spans="1:8" s="13" customFormat="1" ht="16.5" thickBot="1">
      <c r="A3" s="112" t="s">
        <v>95</v>
      </c>
      <c r="B3" s="113"/>
      <c r="C3" s="113"/>
      <c r="D3" s="113"/>
      <c r="E3" s="114"/>
    </row>
    <row r="4" spans="1:8" s="55" customFormat="1" ht="15.75">
      <c r="A4" s="115" t="s">
        <v>187</v>
      </c>
      <c r="B4" s="115"/>
      <c r="C4" s="115"/>
      <c r="D4" s="115"/>
      <c r="E4" s="115"/>
    </row>
    <row r="5" spans="1:8" s="55" customFormat="1" ht="16.5" thickBot="1">
      <c r="A5" s="116" t="s">
        <v>140</v>
      </c>
      <c r="B5" s="116"/>
      <c r="C5" s="116"/>
      <c r="D5" s="116"/>
      <c r="E5" s="116"/>
    </row>
    <row r="6" spans="1:8" s="59" customFormat="1" ht="13.5" thickBot="1">
      <c r="A6" s="107" t="s">
        <v>188</v>
      </c>
      <c r="B6" s="108"/>
      <c r="C6" s="108"/>
      <c r="D6" s="108"/>
      <c r="E6" s="109"/>
      <c r="F6" s="56"/>
      <c r="G6" s="58"/>
      <c r="H6" s="58"/>
    </row>
    <row r="7" spans="1:8" s="59" customFormat="1" ht="12.75">
      <c r="A7" s="60">
        <v>0.33333333333333498</v>
      </c>
      <c r="B7" s="88" t="s">
        <v>189</v>
      </c>
      <c r="C7" s="61" t="s">
        <v>60</v>
      </c>
      <c r="D7" s="61" t="s">
        <v>58</v>
      </c>
      <c r="E7" s="62" t="s">
        <v>190</v>
      </c>
      <c r="F7" s="56">
        <v>3</v>
      </c>
      <c r="G7" s="58"/>
      <c r="H7" s="58"/>
    </row>
    <row r="8" spans="1:8" s="59" customFormat="1" ht="12.75">
      <c r="A8" s="63">
        <v>0.34027777777777901</v>
      </c>
      <c r="B8" s="64" t="s">
        <v>191</v>
      </c>
      <c r="C8" s="65" t="s">
        <v>192</v>
      </c>
      <c r="D8" s="65" t="s">
        <v>193</v>
      </c>
      <c r="E8" s="66" t="s">
        <v>123</v>
      </c>
      <c r="F8" s="56">
        <f t="shared" ref="F8:F38" si="0">COUNTA(B8,C8,D8,E8)</f>
        <v>4</v>
      </c>
      <c r="G8" s="58"/>
      <c r="H8" s="58"/>
    </row>
    <row r="9" spans="1:8" s="59" customFormat="1" ht="12.75">
      <c r="A9" s="63">
        <v>0.34722222222222299</v>
      </c>
      <c r="B9" s="64" t="s">
        <v>194</v>
      </c>
      <c r="C9" s="65" t="s">
        <v>111</v>
      </c>
      <c r="D9" s="65" t="s">
        <v>112</v>
      </c>
      <c r="E9" s="66" t="s">
        <v>195</v>
      </c>
      <c r="F9" s="56">
        <f t="shared" si="0"/>
        <v>4</v>
      </c>
      <c r="G9" s="58"/>
      <c r="H9" s="58"/>
    </row>
    <row r="10" spans="1:8" s="59" customFormat="1" ht="12.75">
      <c r="A10" s="63">
        <v>0.35416666666666702</v>
      </c>
      <c r="B10" s="64" t="s">
        <v>103</v>
      </c>
      <c r="C10" s="65" t="s">
        <v>102</v>
      </c>
      <c r="D10" s="65" t="s">
        <v>104</v>
      </c>
      <c r="E10" s="66" t="s">
        <v>101</v>
      </c>
      <c r="F10" s="56">
        <f t="shared" si="0"/>
        <v>4</v>
      </c>
      <c r="G10" s="58"/>
      <c r="H10" s="58"/>
    </row>
    <row r="11" spans="1:8" s="59" customFormat="1" ht="12.75">
      <c r="A11" s="63">
        <v>0.36111111111111099</v>
      </c>
      <c r="B11" s="64" t="s">
        <v>196</v>
      </c>
      <c r="C11" s="65" t="s">
        <v>197</v>
      </c>
      <c r="D11" s="65" t="s">
        <v>198</v>
      </c>
      <c r="E11" s="66" t="s">
        <v>98</v>
      </c>
      <c r="F11" s="56">
        <f t="shared" si="0"/>
        <v>4</v>
      </c>
      <c r="G11" s="58"/>
      <c r="H11" s="58"/>
    </row>
    <row r="12" spans="1:8" s="59" customFormat="1" ht="12.75">
      <c r="A12" s="63">
        <v>0.36805555555555503</v>
      </c>
      <c r="B12" s="64" t="s">
        <v>106</v>
      </c>
      <c r="C12" s="65" t="s">
        <v>105</v>
      </c>
      <c r="D12" s="65" t="s">
        <v>99</v>
      </c>
      <c r="E12" s="66" t="s">
        <v>64</v>
      </c>
      <c r="F12" s="56">
        <f t="shared" si="0"/>
        <v>4</v>
      </c>
      <c r="G12" s="58"/>
      <c r="H12" s="58"/>
    </row>
    <row r="13" spans="1:8" s="59" customFormat="1" ht="12.75">
      <c r="A13" s="63">
        <v>0.374999999999999</v>
      </c>
      <c r="B13" s="64" t="s">
        <v>100</v>
      </c>
      <c r="C13" s="65" t="s">
        <v>70</v>
      </c>
      <c r="D13" s="65" t="s">
        <v>199</v>
      </c>
      <c r="E13" s="89" t="s">
        <v>200</v>
      </c>
      <c r="F13" s="56">
        <v>3</v>
      </c>
      <c r="G13" s="58"/>
      <c r="H13" s="58"/>
    </row>
    <row r="14" spans="1:8" s="59" customFormat="1" ht="12.75">
      <c r="A14" s="63">
        <v>0.38194444444444298</v>
      </c>
      <c r="B14" s="64" t="s">
        <v>66</v>
      </c>
      <c r="C14" s="65" t="s">
        <v>119</v>
      </c>
      <c r="D14" s="65" t="s">
        <v>201</v>
      </c>
      <c r="E14" s="66" t="s">
        <v>118</v>
      </c>
      <c r="F14" s="56">
        <f t="shared" si="0"/>
        <v>4</v>
      </c>
      <c r="G14" s="58"/>
      <c r="H14" s="58"/>
    </row>
    <row r="15" spans="1:8" s="59" customFormat="1" ht="12.75">
      <c r="A15" s="63">
        <v>0.38888888888888701</v>
      </c>
      <c r="B15" s="64" t="s">
        <v>109</v>
      </c>
      <c r="C15" s="65" t="s">
        <v>108</v>
      </c>
      <c r="D15" s="65" t="s">
        <v>107</v>
      </c>
      <c r="E15" s="66" t="s">
        <v>38</v>
      </c>
      <c r="F15" s="56">
        <f t="shared" si="0"/>
        <v>4</v>
      </c>
      <c r="G15" s="58"/>
      <c r="H15" s="58"/>
    </row>
    <row r="16" spans="1:8" s="59" customFormat="1" ht="12.75">
      <c r="A16" s="63">
        <v>0.39583333333333098</v>
      </c>
      <c r="B16" s="64" t="s">
        <v>202</v>
      </c>
      <c r="C16" s="65" t="s">
        <v>203</v>
      </c>
      <c r="D16" s="65" t="s">
        <v>113</v>
      </c>
      <c r="E16" s="66"/>
      <c r="F16" s="56">
        <f t="shared" si="0"/>
        <v>3</v>
      </c>
      <c r="G16" s="58"/>
      <c r="H16" s="58"/>
    </row>
    <row r="17" spans="1:8" s="59" customFormat="1" ht="12.75">
      <c r="A17" s="63">
        <v>0.40277777777777501</v>
      </c>
      <c r="B17" s="64" t="s">
        <v>204</v>
      </c>
      <c r="C17" s="65" t="s">
        <v>205</v>
      </c>
      <c r="D17" s="65" t="s">
        <v>68</v>
      </c>
      <c r="E17" s="89" t="s">
        <v>206</v>
      </c>
      <c r="F17" s="56">
        <v>3</v>
      </c>
      <c r="G17" s="58"/>
      <c r="H17" s="58"/>
    </row>
    <row r="18" spans="1:8" s="59" customFormat="1" ht="12.75">
      <c r="A18" s="63">
        <v>0.40972222222221899</v>
      </c>
      <c r="B18" s="64" t="s">
        <v>207</v>
      </c>
      <c r="C18" s="65" t="s">
        <v>96</v>
      </c>
      <c r="D18" s="65" t="s">
        <v>208</v>
      </c>
      <c r="E18" s="66" t="s">
        <v>209</v>
      </c>
      <c r="F18" s="56">
        <f t="shared" si="0"/>
        <v>4</v>
      </c>
      <c r="G18" s="58"/>
      <c r="H18" s="58"/>
    </row>
    <row r="19" spans="1:8" s="59" customFormat="1" ht="12.75">
      <c r="A19" s="63">
        <v>0.41666666666666302</v>
      </c>
      <c r="B19" s="64" t="s">
        <v>157</v>
      </c>
      <c r="C19" s="65" t="s">
        <v>168</v>
      </c>
      <c r="D19" s="65" t="s">
        <v>161</v>
      </c>
      <c r="E19" s="66" t="s">
        <v>169</v>
      </c>
      <c r="F19" s="56">
        <f t="shared" si="0"/>
        <v>4</v>
      </c>
      <c r="G19" s="58"/>
      <c r="H19" s="58"/>
    </row>
    <row r="20" spans="1:8" s="59" customFormat="1" ht="12.75">
      <c r="A20" s="63">
        <v>0.423611111111107</v>
      </c>
      <c r="B20" s="64" t="s">
        <v>210</v>
      </c>
      <c r="C20" s="65" t="s">
        <v>121</v>
      </c>
      <c r="D20" s="65" t="s">
        <v>211</v>
      </c>
      <c r="E20" s="66"/>
      <c r="F20" s="56">
        <f t="shared" si="0"/>
        <v>3</v>
      </c>
      <c r="G20" s="58"/>
      <c r="H20" s="58"/>
    </row>
    <row r="21" spans="1:8" s="59" customFormat="1" ht="12.75">
      <c r="A21" s="63">
        <v>0.43055555555555097</v>
      </c>
      <c r="B21" s="64" t="s">
        <v>122</v>
      </c>
      <c r="C21" s="65" t="s">
        <v>97</v>
      </c>
      <c r="D21" s="65" t="s">
        <v>212</v>
      </c>
      <c r="E21" s="66" t="s">
        <v>127</v>
      </c>
      <c r="F21" s="56">
        <f t="shared" si="0"/>
        <v>4</v>
      </c>
      <c r="G21" s="58"/>
      <c r="H21" s="58"/>
    </row>
    <row r="22" spans="1:8" s="59" customFormat="1" ht="12.75">
      <c r="A22" s="63">
        <v>0.437499999999995</v>
      </c>
      <c r="B22" s="64" t="s">
        <v>213</v>
      </c>
      <c r="C22" s="65" t="s">
        <v>214</v>
      </c>
      <c r="D22" s="65" t="s">
        <v>215</v>
      </c>
      <c r="E22" s="66" t="s">
        <v>53</v>
      </c>
      <c r="F22" s="56">
        <f t="shared" si="0"/>
        <v>4</v>
      </c>
      <c r="G22" s="58"/>
      <c r="H22" s="58"/>
    </row>
    <row r="23" spans="1:8" s="59" customFormat="1" ht="12.75">
      <c r="A23" s="63">
        <v>0.44444444444443898</v>
      </c>
      <c r="B23" s="64" t="s">
        <v>216</v>
      </c>
      <c r="C23" s="65" t="s">
        <v>217</v>
      </c>
      <c r="D23" s="65" t="s">
        <v>218</v>
      </c>
      <c r="E23" s="66" t="s">
        <v>219</v>
      </c>
      <c r="F23" s="56">
        <f t="shared" si="0"/>
        <v>4</v>
      </c>
      <c r="G23" s="58"/>
      <c r="H23" s="58"/>
    </row>
    <row r="24" spans="1:8" s="59" customFormat="1" ht="12.75">
      <c r="A24" s="63">
        <v>0.45138888888888401</v>
      </c>
      <c r="B24" s="64" t="s">
        <v>124</v>
      </c>
      <c r="C24" s="65" t="s">
        <v>220</v>
      </c>
      <c r="D24" s="65" t="s">
        <v>221</v>
      </c>
      <c r="E24" s="66" t="s">
        <v>73</v>
      </c>
      <c r="F24" s="56">
        <f t="shared" si="0"/>
        <v>4</v>
      </c>
      <c r="G24" s="58"/>
      <c r="H24" s="58"/>
    </row>
    <row r="25" spans="1:8" s="59" customFormat="1" ht="12.75">
      <c r="A25" s="63">
        <v>0.45833333333332799</v>
      </c>
      <c r="B25" s="64" t="s">
        <v>222</v>
      </c>
      <c r="C25" s="65" t="s">
        <v>223</v>
      </c>
      <c r="D25" s="65" t="s">
        <v>224</v>
      </c>
      <c r="E25" s="66" t="s">
        <v>125</v>
      </c>
      <c r="F25" s="56">
        <f t="shared" si="0"/>
        <v>4</v>
      </c>
      <c r="G25" s="58"/>
      <c r="H25" s="58"/>
    </row>
    <row r="26" spans="1:8" s="59" customFormat="1" ht="12.75">
      <c r="A26" s="63">
        <v>0.46527777777777202</v>
      </c>
      <c r="B26" s="64" t="s">
        <v>225</v>
      </c>
      <c r="C26" s="90" t="s">
        <v>226</v>
      </c>
      <c r="D26" s="65" t="s">
        <v>227</v>
      </c>
      <c r="E26" s="66" t="s">
        <v>228</v>
      </c>
      <c r="F26" s="56">
        <v>3</v>
      </c>
      <c r="G26" s="58"/>
      <c r="H26" s="58"/>
    </row>
    <row r="27" spans="1:8" s="59" customFormat="1" ht="12.75">
      <c r="A27" s="63">
        <v>0.47222222222221599</v>
      </c>
      <c r="B27" s="64" t="s">
        <v>93</v>
      </c>
      <c r="C27" s="65" t="s">
        <v>182</v>
      </c>
      <c r="D27" s="65" t="s">
        <v>229</v>
      </c>
      <c r="E27" s="66"/>
      <c r="F27" s="56">
        <f t="shared" si="0"/>
        <v>3</v>
      </c>
      <c r="G27" s="58"/>
      <c r="H27" s="58"/>
    </row>
    <row r="28" spans="1:8" s="59" customFormat="1" ht="12.75">
      <c r="A28" s="63">
        <v>0.47916666666666002</v>
      </c>
      <c r="B28" s="64" t="s">
        <v>33</v>
      </c>
      <c r="C28" s="65" t="s">
        <v>40</v>
      </c>
      <c r="D28" s="65" t="s">
        <v>41</v>
      </c>
      <c r="E28" s="66" t="s">
        <v>35</v>
      </c>
      <c r="F28" s="56">
        <f t="shared" si="0"/>
        <v>4</v>
      </c>
      <c r="G28" s="58"/>
      <c r="H28" s="58"/>
    </row>
    <row r="29" spans="1:8" s="59" customFormat="1" ht="12.75">
      <c r="A29" s="63">
        <v>0.486111111111104</v>
      </c>
      <c r="B29" s="64" t="s">
        <v>120</v>
      </c>
      <c r="C29" s="65" t="s">
        <v>79</v>
      </c>
      <c r="D29" s="65" t="s">
        <v>230</v>
      </c>
      <c r="E29" s="66" t="s">
        <v>231</v>
      </c>
      <c r="F29" s="56">
        <f t="shared" si="0"/>
        <v>4</v>
      </c>
      <c r="G29" s="58"/>
      <c r="H29" s="58"/>
    </row>
    <row r="30" spans="1:8" s="59" customFormat="1" ht="12.75">
      <c r="A30" s="63">
        <v>0.49305555555554798</v>
      </c>
      <c r="B30" s="64" t="s">
        <v>128</v>
      </c>
      <c r="C30" s="65" t="s">
        <v>49</v>
      </c>
      <c r="D30" s="65" t="s">
        <v>42</v>
      </c>
      <c r="E30" s="66" t="s">
        <v>48</v>
      </c>
      <c r="F30" s="56">
        <f t="shared" si="0"/>
        <v>4</v>
      </c>
      <c r="G30" s="58"/>
      <c r="H30" s="58"/>
    </row>
    <row r="31" spans="1:8" s="59" customFormat="1" ht="12.75">
      <c r="A31" s="63">
        <v>0.49999999999999201</v>
      </c>
      <c r="B31" s="64" t="s">
        <v>110</v>
      </c>
      <c r="C31" s="65" t="s">
        <v>232</v>
      </c>
      <c r="D31" s="65" t="s">
        <v>233</v>
      </c>
      <c r="E31" s="66"/>
      <c r="F31" s="56">
        <f t="shared" si="0"/>
        <v>3</v>
      </c>
      <c r="G31" s="58"/>
      <c r="H31" s="58"/>
    </row>
    <row r="32" spans="1:8" s="59" customFormat="1" ht="12.75">
      <c r="A32" s="63">
        <v>0.50694444444443598</v>
      </c>
      <c r="B32" s="64" t="s">
        <v>126</v>
      </c>
      <c r="C32" s="65" t="s">
        <v>52</v>
      </c>
      <c r="D32" s="65" t="s">
        <v>234</v>
      </c>
      <c r="E32" s="66" t="s">
        <v>235</v>
      </c>
      <c r="F32" s="56">
        <f t="shared" si="0"/>
        <v>4</v>
      </c>
      <c r="G32" s="58"/>
      <c r="H32" s="58"/>
    </row>
    <row r="33" spans="1:8" s="59" customFormat="1" ht="12.75">
      <c r="A33" s="63">
        <v>0.51388888888887996</v>
      </c>
      <c r="B33" s="64" t="s">
        <v>236</v>
      </c>
      <c r="C33" s="65" t="s">
        <v>237</v>
      </c>
      <c r="D33" s="65" t="s">
        <v>50</v>
      </c>
      <c r="E33" s="66" t="s">
        <v>141</v>
      </c>
      <c r="F33" s="56">
        <f t="shared" si="0"/>
        <v>4</v>
      </c>
      <c r="G33" s="58"/>
      <c r="H33" s="58"/>
    </row>
    <row r="34" spans="1:8" s="59" customFormat="1" ht="12.75">
      <c r="A34" s="63">
        <v>0.52083333333332404</v>
      </c>
      <c r="B34" s="64" t="s">
        <v>116</v>
      </c>
      <c r="C34" s="65" t="s">
        <v>72</v>
      </c>
      <c r="D34" s="65" t="s">
        <v>117</v>
      </c>
      <c r="E34" s="66" t="s">
        <v>238</v>
      </c>
      <c r="F34" s="56">
        <f t="shared" si="0"/>
        <v>4</v>
      </c>
      <c r="G34" s="58"/>
      <c r="H34" s="58"/>
    </row>
    <row r="35" spans="1:8" s="59" customFormat="1" ht="12.75">
      <c r="A35" s="63">
        <v>0.52777777777776802</v>
      </c>
      <c r="B35" s="64" t="s">
        <v>239</v>
      </c>
      <c r="C35" s="65" t="s">
        <v>165</v>
      </c>
      <c r="D35" s="65" t="s">
        <v>240</v>
      </c>
      <c r="E35" s="66" t="s">
        <v>241</v>
      </c>
      <c r="F35" s="56">
        <f t="shared" si="0"/>
        <v>4</v>
      </c>
      <c r="G35" s="58"/>
      <c r="H35" s="58"/>
    </row>
    <row r="36" spans="1:8" s="59" customFormat="1" ht="12.75">
      <c r="A36" s="63">
        <v>0.534722222222212</v>
      </c>
      <c r="B36" s="64" t="s">
        <v>177</v>
      </c>
      <c r="C36" s="90" t="s">
        <v>160</v>
      </c>
      <c r="D36" s="65" t="s">
        <v>242</v>
      </c>
      <c r="E36" s="66" t="s">
        <v>243</v>
      </c>
      <c r="F36" s="56">
        <v>3</v>
      </c>
      <c r="G36" s="58"/>
      <c r="H36" s="58"/>
    </row>
    <row r="37" spans="1:8" s="59" customFormat="1" ht="13.5" thickBot="1">
      <c r="A37" s="63">
        <v>0.54166666666665597</v>
      </c>
      <c r="B37" s="64" t="s">
        <v>244</v>
      </c>
      <c r="C37" s="65" t="s">
        <v>245</v>
      </c>
      <c r="D37" s="65" t="s">
        <v>151</v>
      </c>
      <c r="E37" s="89" t="s">
        <v>246</v>
      </c>
      <c r="F37" s="56">
        <v>3</v>
      </c>
      <c r="G37" s="58"/>
      <c r="H37" s="58"/>
    </row>
    <row r="38" spans="1:8" s="59" customFormat="1" ht="13.5" thickBot="1">
      <c r="A38" s="67">
        <v>0.54861111111109995</v>
      </c>
      <c r="B38" s="68" t="s">
        <v>114</v>
      </c>
      <c r="C38" s="69" t="s">
        <v>247</v>
      </c>
      <c r="D38" s="69" t="s">
        <v>115</v>
      </c>
      <c r="E38" s="70" t="s">
        <v>248</v>
      </c>
      <c r="F38" s="56">
        <f t="shared" si="0"/>
        <v>4</v>
      </c>
      <c r="G38" s="71">
        <f>SUM(F7:F40)</f>
        <v>118</v>
      </c>
      <c r="H38" s="58"/>
    </row>
    <row r="39" spans="1:8" s="59" customFormat="1" ht="12.75">
      <c r="H39" s="58"/>
    </row>
    <row r="40" spans="1:8" s="59" customFormat="1" ht="12.75"/>
    <row r="41" spans="1:8" ht="12.75">
      <c r="A41"/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CAB 0-9</vt:lpstr>
      <vt:lpstr>CAB 10-16</vt:lpstr>
      <vt:lpstr>CAB 17-24</vt:lpstr>
      <vt:lpstr>CAB 25-36</vt:lpstr>
      <vt:lpstr>DAM</vt:lpstr>
      <vt:lpstr>SIN VENTAJAGENERAL</vt:lpstr>
      <vt:lpstr>GANADORES</vt:lpstr>
      <vt:lpstr>HORARIO SABADO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2017-06-04T13:24:18Z</cp:lastPrinted>
  <dcterms:created xsi:type="dcterms:W3CDTF">2000-04-30T13:23:02Z</dcterms:created>
  <dcterms:modified xsi:type="dcterms:W3CDTF">2019-10-31T14:54:43Z</dcterms:modified>
</cp:coreProperties>
</file>